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30" windowWidth="19440" windowHeight="11520" tabRatio="746" activeTab="1"/>
  </bookViews>
  <sheets>
    <sheet name="доходыПрил2" sheetId="9" r:id="rId1"/>
    <sheet name="ФункцПр3" sheetId="3" r:id="rId2"/>
    <sheet name="Лист3" sheetId="15" r:id="rId3"/>
  </sheets>
  <externalReferences>
    <externalReference r:id="rId4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1" hidden="1">ФункцПр3!$N$17:$AA$45</definedName>
    <definedName name="_xlnm.Print_Titles" localSheetId="1">ФункцПр3!$16:$17</definedName>
    <definedName name="_xlnm.Print_Area" localSheetId="0">доходыПрил2!$B$1:$F$81</definedName>
    <definedName name="ттт">[1]Доходы_НОВ!#REF!</definedName>
  </definedNames>
  <calcPr calcId="145621"/>
</workbook>
</file>

<file path=xl/calcChain.xml><?xml version="1.0" encoding="utf-8"?>
<calcChain xmlns="http://schemas.openxmlformats.org/spreadsheetml/2006/main">
  <c r="AA31" i="3" l="1"/>
  <c r="Z31" i="3"/>
  <c r="AA18" i="3"/>
  <c r="Z18" i="3"/>
  <c r="Y18" i="3"/>
  <c r="Y37" i="3"/>
  <c r="F65" i="9" l="1"/>
  <c r="F66" i="9"/>
  <c r="E66" i="9"/>
  <c r="E65" i="9" s="1"/>
  <c r="D65" i="9"/>
  <c r="D66" i="9"/>
  <c r="F67" i="9"/>
  <c r="E67" i="9"/>
  <c r="D67" i="9"/>
  <c r="D57" i="9"/>
  <c r="D34" i="9"/>
  <c r="D36" i="9"/>
  <c r="E31" i="9"/>
  <c r="D31" i="9"/>
  <c r="E16" i="9"/>
  <c r="D16" i="9"/>
  <c r="D39" i="9"/>
  <c r="D52" i="9" l="1"/>
  <c r="D53" i="9" s="1"/>
  <c r="D71" i="9" l="1"/>
  <c r="D74" i="9"/>
  <c r="F16" i="9" l="1"/>
  <c r="Y31" i="3" l="1"/>
  <c r="D61" i="9"/>
  <c r="D51" i="9" s="1"/>
  <c r="Y35" i="3" l="1"/>
  <c r="Z35" i="3"/>
  <c r="AA35" i="3"/>
  <c r="F36" i="9" l="1"/>
  <c r="E36" i="9"/>
  <c r="F34" i="9" l="1"/>
  <c r="D33" i="9"/>
  <c r="F21" i="9" l="1"/>
  <c r="E21" i="9"/>
  <c r="D21" i="9"/>
  <c r="Z25" i="3" l="1"/>
  <c r="AA25" i="3"/>
  <c r="Y25" i="3"/>
  <c r="Y44" i="3" l="1"/>
  <c r="Z42" i="3" l="1"/>
  <c r="AA42" i="3"/>
  <c r="Y42" i="3"/>
  <c r="F74" i="9"/>
  <c r="E74" i="9"/>
  <c r="F72" i="9"/>
  <c r="E72" i="9"/>
  <c r="D72" i="9"/>
  <c r="F69" i="9"/>
  <c r="E69" i="9"/>
  <c r="D69" i="9"/>
  <c r="F57" i="9"/>
  <c r="E57" i="9"/>
  <c r="F54" i="9"/>
  <c r="F53" i="9" s="1"/>
  <c r="E54" i="9"/>
  <c r="E53" i="9" s="1"/>
  <c r="D54" i="9"/>
  <c r="F48" i="9"/>
  <c r="F47" i="9" s="1"/>
  <c r="E48" i="9"/>
  <c r="E47" i="9" s="1"/>
  <c r="D48" i="9"/>
  <c r="D47" i="9" s="1"/>
  <c r="F45" i="9"/>
  <c r="E45" i="9"/>
  <c r="D45" i="9"/>
  <c r="D43" i="9"/>
  <c r="F38" i="9"/>
  <c r="E38" i="9"/>
  <c r="D38" i="9"/>
  <c r="F27" i="9"/>
  <c r="F26" i="9" s="1"/>
  <c r="E27" i="9"/>
  <c r="E26" i="9" s="1"/>
  <c r="D27" i="9"/>
  <c r="D26" i="9" s="1"/>
  <c r="F20" i="9"/>
  <c r="E20" i="9"/>
  <c r="D20" i="9"/>
  <c r="F15" i="9"/>
  <c r="E15" i="9"/>
  <c r="D15" i="9"/>
  <c r="D50" i="9" l="1"/>
  <c r="F52" i="9"/>
  <c r="F71" i="9"/>
  <c r="F42" i="9"/>
  <c r="F41" i="9" s="1"/>
  <c r="D42" i="9"/>
  <c r="D41" i="9" s="1"/>
  <c r="E71" i="9"/>
  <c r="D30" i="9"/>
  <c r="F33" i="9"/>
  <c r="F30" i="9" s="1"/>
  <c r="E42" i="9"/>
  <c r="E41" i="9" s="1"/>
  <c r="E33" i="9"/>
  <c r="E30" i="9" s="1"/>
  <c r="E52" i="9"/>
  <c r="E51" i="9" s="1"/>
  <c r="F14" i="9" l="1"/>
  <c r="E14" i="9"/>
  <c r="F51" i="9"/>
  <c r="F50" i="9" s="1"/>
  <c r="D14" i="9"/>
  <c r="D81" i="9" s="1"/>
  <c r="E50" i="9"/>
  <c r="F81" i="9" l="1"/>
  <c r="E81" i="9"/>
  <c r="AA39" i="3"/>
  <c r="AA28" i="3"/>
  <c r="AA23" i="3"/>
  <c r="Z39" i="3"/>
  <c r="Z28" i="3"/>
  <c r="Z23" i="3"/>
  <c r="Y39" i="3"/>
  <c r="Y28" i="3"/>
  <c r="Y23" i="3"/>
  <c r="Y45" i="3" l="1"/>
  <c r="Z45" i="3"/>
  <c r="AA45" i="3" l="1"/>
</calcChain>
</file>

<file path=xl/sharedStrings.xml><?xml version="1.0" encoding="utf-8"?>
<sst xmlns="http://schemas.openxmlformats.org/spreadsheetml/2006/main" count="322" uniqueCount="198">
  <si>
    <t>ВСЕГО РАСХОДОВ</t>
  </si>
  <si>
    <t>Условно утвержденные расходы</t>
  </si>
  <si>
    <t>00000</t>
  </si>
  <si>
    <t>00</t>
  </si>
  <si>
    <t>0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</si>
  <si>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</si>
  <si>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</si>
  <si>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</si>
  <si>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</si>
  <si>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</si>
  <si>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</si>
  <si>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</si>
  <si>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</si>
  <si>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</si>
  <si>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</si>
  <si>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</si>
  <si>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</si>
  <si>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</si>
  <si>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</si>
  <si>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</si>
  <si>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</si>
  <si>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</si>
  <si>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</si>
  <si>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</si>
  <si>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</si>
  <si>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</si>
  <si>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</si>
  <si>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</si>
  <si>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</si>
  <si>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</si>
  <si>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</si>
  <si>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</si>
  <si>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</si>
  <si>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</si>
  <si>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</si>
  <si>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</si>
  <si>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РАСПРЕДЕЛЕНИЕ БЮДЖЕТНЫХ АССИГОНОВАНИЙ БЮДЖЕТА МУНИЦИПАЛЬНОГО</t>
  </si>
  <si>
    <t>КЛАССИФИКАЦИИ РАСХОДОВ БЮДЖЕТОВ</t>
  </si>
  <si>
    <t>0000000000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</si>
  <si>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</si>
  <si>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</si>
  <si>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</si>
  <si>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</si>
  <si>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</si>
  <si>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</si>
  <si>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</si>
  <si>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</si>
  <si>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</si>
  <si>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</si>
  <si>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</si>
  <si>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</si>
  <si>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</si>
  <si>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</si>
  <si>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</si>
  <si>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</si>
  <si>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</si>
  <si>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</si>
  <si>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</si>
  <si>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</si>
  <si>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</si>
  <si>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</si>
  <si>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</si>
  <si>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</si>
  <si>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</si>
  <si>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</si>
  <si>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</si>
  <si>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</si>
  <si>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</si>
  <si>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</si>
  <si>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</si>
  <si>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</si>
  <si>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</si>
  <si>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</si>
  <si>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</si>
  <si>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</si>
  <si>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</si>
  <si>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</si>
  <si>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</si>
  <si>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</si>
  <si>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</si>
  <si>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</si>
  <si>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</si>
  <si>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</si>
  <si>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</si>
  <si>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</si>
  <si>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</si>
  <si>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</si>
  <si>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</si>
  <si>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</si>
  <si>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</si>
  <si>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</si>
  <si>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</si>
  <si>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</si>
  <si>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</si>
  <si>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</si>
  <si>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</si>
  <si>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</si>
  <si>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</si>
  <si>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</si>
  <si>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</si>
  <si>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</si>
  <si>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</si>
  <si>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</si>
  <si>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</si>
  <si>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</si>
  <si>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</si>
  <si>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</si>
  <si>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</si>
  <si>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</si>
  <si>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</si>
  <si>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</si>
  <si>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</si>
  <si>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</si>
  <si>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</si>
  <si>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</si>
  <si>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</si>
  <si>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</si>
  <si>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</si>
  <si>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</si>
  <si>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</si>
  <si>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</si>
  <si>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</si>
  <si>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</si>
  <si>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</si>
  <si>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</si>
  <si>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</si>
  <si>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</si>
  <si>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</si>
  <si>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</si>
  <si>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</si>
  <si>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</si>
  <si>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</si>
  <si>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обеспечение жильем молодых семей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</si>
  <si>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</si>
  <si>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</si>
  <si>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</si>
  <si>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</si>
  <si>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</si>
  <si>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</si>
  <si>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</si>
  <si>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</si>
  <si>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ИТОГО  ДОХОДОВ</t>
  </si>
  <si>
    <t>Оренбургского района</t>
  </si>
  <si>
    <t>Оренбургской области</t>
  </si>
  <si>
    <t xml:space="preserve">  к решению Совета депутатов</t>
  </si>
  <si>
    <t>ФИЗИЧЕСКАЯ КУЛЬТУРА И СПОРТ</t>
  </si>
  <si>
    <t>Физическая культура</t>
  </si>
  <si>
    <t>ОБРАЗОВАНИЕ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</si>
  <si>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</si>
  <si>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</si>
  <si>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бюджетов, за счет средств областного бюджета</t>
  </si>
  <si>
    <t>2 02 20000 00 0000 150</t>
  </si>
  <si>
    <t>Субсидии бюджетам бюджетной системы Российской Федерации (межбюджетные субсидии)</t>
  </si>
  <si>
    <t>2021 год</t>
  </si>
  <si>
    <t xml:space="preserve"> ПЕРИОД 2020 И 2021 ГОДОВ ПО РАЗДЕЛАМ И ПОДРАЗДЕЛАМ РАСХОДОВ</t>
  </si>
  <si>
    <t>ОБРАЗОВАНИЯ _____________________ СЕЛЬСОВЕТ ОРЕНБУРГСКОГО РАЙОНА ОРЕНБУРГСКОЙ ОБЛАСТИ НА 2019 ГОД И НА ПЛАНОВЫЙ</t>
  </si>
  <si>
    <t>2022 год</t>
  </si>
  <si>
    <t>Ленинский сельсовет</t>
  </si>
  <si>
    <t>МО Ленинский сельсовет</t>
  </si>
  <si>
    <t xml:space="preserve">МУНИЦИПАЛЬНОГО ОБРАЗОВАНИЯ ЛЕНИНСКИЙ СЕЛЬСОВЕТ ОРЕНБУРГСКОГО РАЙОНА ОРЕНБУРГСКОЙ ОБЛАСТИ </t>
  </si>
  <si>
    <t>РАСПРЕДЕЛЕНИЕ БЮДЖЕТНЫХ АССИГНОВАНИЙ БЮДЖЕТА МУНИЦИПАЛЬНОГО</t>
  </si>
  <si>
    <t>Субвенции бюджетам сельских поселений на государственнную регистрацию актов гражданского состояния</t>
  </si>
  <si>
    <t>Субвенции бюджетам на государственнную регистрацию актов гражданского состояния</t>
  </si>
  <si>
    <t>2 02 49999 10 6888 151</t>
  </si>
  <si>
    <t>Органы юстиции</t>
  </si>
  <si>
    <t>2 02 25555 00 0000 150</t>
  </si>
  <si>
    <t>Субсидии бюджетам на поддержку государственных программ субъектовРФ и муниципальных программ формирования современной городской среды</t>
  </si>
  <si>
    <t>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</si>
  <si>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</si>
  <si>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</si>
  <si>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2 02 20216 10 0000 150</t>
  </si>
  <si>
    <t>2 02 15002 10 6111 150</t>
  </si>
  <si>
    <t>Дотации бюджетам сельских поселений на поддержку мер по обеспечению сбалансированности бюджетов,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</si>
  <si>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</si>
  <si>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педогагических работников муниципальных учреждений дополнительного образования</t>
  </si>
  <si>
    <t>Субвенции бюджетам бюджетной системы РФ</t>
  </si>
  <si>
    <t>1 01 02010 01 1000 110</t>
  </si>
  <si>
    <t>1 01 02000 01 1000 110</t>
  </si>
  <si>
    <t>1 01 02020 01 1000 110</t>
  </si>
  <si>
    <t>1 01 02030 01 1000 110</t>
  </si>
  <si>
    <t xml:space="preserve">от  декабря 2020 года № </t>
  </si>
  <si>
    <t xml:space="preserve">       от  декабря 2020г. № </t>
  </si>
  <si>
    <t>НА 2021 ГОД  И ПЛАНОВЫЙ ПЕРИОД 2022 - 2023 ГОДЫ</t>
  </si>
  <si>
    <t>2023 год</t>
  </si>
  <si>
    <t>2 02 15002 10 6888 150</t>
  </si>
  <si>
    <t>2 02 15002 10 0001 150</t>
  </si>
  <si>
    <t>2 02 15002 00 0000 150</t>
  </si>
  <si>
    <t>2 02 16001 10 0002 150</t>
  </si>
  <si>
    <t>2 02 16001 10 0001 150</t>
  </si>
  <si>
    <t>2 02 16001 10 0000 150</t>
  </si>
  <si>
    <t>2 02 16001 00 0000 150</t>
  </si>
  <si>
    <t>2 02 10000 00 0000 150</t>
  </si>
  <si>
    <t>2 02 35118 00 0000 151</t>
  </si>
  <si>
    <t>2 02 35930100000 151</t>
  </si>
  <si>
    <t>ОБРАЗОВАНИЯ ЛЕНИНСКИЙ СЕЛЬСОВЕТ НА 2021 ГОД И НА ПЛАНОВЫЙ</t>
  </si>
  <si>
    <t>ПЕРИОД 2022 И 2023 ПО РАЗДЕЛАМ  И ПОДРАЗДЕЛАМ РАСХОДОВ</t>
  </si>
  <si>
    <t>Приложение № 3</t>
  </si>
  <si>
    <t xml:space="preserve">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</si>
</sst>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#,##0.00_ ;[Red]\-#,##0.00\ "/>
    <numFmt numFmtId="172" formatCode="_-* #,##0.0_р_._-;\-* #,##0.0_р_._-;_-* &quot;-&quot;??_р_._-;_-@_-"/>
    <numFmt numFmtId="173" formatCode="0_ ;[Red]\-0\ "/>
    <numFmt numFmtId="174" formatCode="00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173" fontId="1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167" fontId="7" fillId="0" borderId="7" xfId="1" applyNumberFormat="1" applyFont="1" applyFill="1" applyBorder="1" applyAlignment="1" applyProtection="1">
      <alignment horizontal="center" vertical="center"/>
      <protection hidden="1"/>
    </xf>
    <xf numFmtId="167" fontId="7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7" fontId="7" fillId="0" borderId="10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0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7" fillId="0" borderId="15" xfId="1" applyNumberFormat="1" applyFont="1" applyFill="1" applyBorder="1" applyAlignment="1" applyProtection="1">
      <alignment horizontal="center" vertical="center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8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1" fillId="0" borderId="0" xfId="1" applyNumberFormat="1" applyFont="1" applyFill="1" applyAlignment="1" applyProtection="1">
      <alignment horizontal="left" vertical="center"/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11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7" fontId="8" fillId="0" borderId="7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2" xfId="1" applyNumberFormat="1" applyFont="1" applyFill="1" applyBorder="1" applyAlignment="1" applyProtection="1">
      <alignment horizontal="centerContinuous" vertical="top"/>
      <protection hidden="1"/>
    </xf>
    <xf numFmtId="0" fontId="7" fillId="0" borderId="2" xfId="1" applyNumberFormat="1" applyFont="1" applyFill="1" applyBorder="1" applyAlignment="1" applyProtection="1">
      <alignment horizontal="right"/>
      <protection hidden="1"/>
    </xf>
    <xf numFmtId="0" fontId="7" fillId="0" borderId="2" xfId="1" applyNumberFormat="1" applyFont="1" applyFill="1" applyBorder="1" applyAlignment="1" applyProtection="1">
      <alignment horizontal="right" vertical="center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20" xfId="1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13" fillId="0" borderId="21" xfId="1" applyNumberFormat="1" applyFont="1" applyFill="1" applyBorder="1" applyAlignment="1" applyProtection="1">
      <alignment horizontal="center" vertical="center"/>
      <protection hidden="1"/>
    </xf>
    <xf numFmtId="0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3" fillId="0" borderId="15" xfId="1" applyNumberFormat="1" applyFont="1" applyFill="1" applyBorder="1" applyAlignment="1" applyProtection="1">
      <alignment horizontal="center" vertical="center"/>
      <protection hidden="1"/>
    </xf>
    <xf numFmtId="0" fontId="13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4" xfId="1" applyNumberFormat="1" applyFont="1" applyFill="1" applyBorder="1" applyAlignment="1" applyProtection="1">
      <alignment horizontal="center" vertical="center"/>
      <protection hidden="1"/>
    </xf>
    <xf numFmtId="167" fontId="8" fillId="0" borderId="25" xfId="1" applyNumberFormat="1" applyFont="1" applyFill="1" applyBorder="1" applyAlignment="1" applyProtection="1">
      <alignment horizontal="center" vertical="center"/>
      <protection hidden="1"/>
    </xf>
    <xf numFmtId="168" fontId="7" fillId="0" borderId="26" xfId="1" applyNumberFormat="1" applyFont="1" applyFill="1" applyBorder="1" applyAlignment="1" applyProtection="1">
      <alignment horizontal="center" vertical="center"/>
      <protection hidden="1"/>
    </xf>
    <xf numFmtId="167" fontId="7" fillId="0" borderId="25" xfId="1" applyNumberFormat="1" applyFont="1" applyFill="1" applyBorder="1" applyAlignment="1" applyProtection="1">
      <alignment horizontal="center" vertical="center"/>
      <protection hidden="1"/>
    </xf>
    <xf numFmtId="1" fontId="7" fillId="0" borderId="25" xfId="1" applyNumberFormat="1" applyFont="1" applyFill="1" applyBorder="1" applyAlignment="1" applyProtection="1">
      <alignment horizontal="center" vertical="center"/>
      <protection hidden="1"/>
    </xf>
    <xf numFmtId="166" fontId="7" fillId="0" borderId="24" xfId="1" applyNumberFormat="1" applyFont="1" applyFill="1" applyBorder="1" applyAlignment="1" applyProtection="1">
      <alignment horizontal="center" vertical="center"/>
      <protection hidden="1"/>
    </xf>
    <xf numFmtId="0" fontId="3" fillId="0" borderId="27" xfId="1" applyNumberFormat="1" applyFont="1" applyFill="1" applyBorder="1" applyAlignment="1" applyProtection="1">
      <alignment horizontal="right" vertic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170" fontId="7" fillId="0" borderId="2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" fontId="7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30" xfId="1" applyNumberFormat="1" applyFont="1" applyFill="1" applyBorder="1" applyAlignment="1" applyProtection="1">
      <alignment horizontal="right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0" fontId="7" fillId="0" borderId="4" xfId="1" applyNumberFormat="1" applyFont="1" applyFill="1" applyBorder="1" applyAlignment="1" applyProtection="1">
      <protection hidden="1"/>
    </xf>
    <xf numFmtId="0" fontId="7" fillId="0" borderId="3" xfId="1" applyNumberFormat="1" applyFont="1" applyFill="1" applyBorder="1" applyAlignment="1" applyProtection="1">
      <protection hidden="1"/>
    </xf>
    <xf numFmtId="168" fontId="7" fillId="0" borderId="33" xfId="1" applyNumberFormat="1" applyFont="1" applyFill="1" applyBorder="1" applyAlignment="1" applyProtection="1">
      <alignment horizontal="center" vertical="center"/>
      <protection hidden="1"/>
    </xf>
    <xf numFmtId="1" fontId="7" fillId="0" borderId="10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0" fontId="12" fillId="4" borderId="18" xfId="1" applyNumberFormat="1" applyFont="1" applyFill="1" applyBorder="1" applyAlignment="1" applyProtection="1">
      <protection hidden="1"/>
    </xf>
    <xf numFmtId="0" fontId="12" fillId="4" borderId="19" xfId="1" applyNumberFormat="1" applyFont="1" applyFill="1" applyBorder="1" applyAlignment="1" applyProtection="1">
      <protection hidden="1"/>
    </xf>
    <xf numFmtId="164" fontId="12" fillId="4" borderId="34" xfId="1" applyNumberFormat="1" applyFont="1" applyFill="1" applyBorder="1" applyAlignment="1" applyProtection="1">
      <protection hidden="1"/>
    </xf>
    <xf numFmtId="171" fontId="7" fillId="2" borderId="6" xfId="1" applyNumberFormat="1" applyFont="1" applyFill="1" applyBorder="1" applyAlignment="1" applyProtection="1">
      <alignment horizontal="right" vertical="center"/>
      <protection hidden="1"/>
    </xf>
    <xf numFmtId="171" fontId="7" fillId="2" borderId="9" xfId="1" applyNumberFormat="1" applyFont="1" applyFill="1" applyBorder="1" applyAlignment="1" applyProtection="1">
      <alignment horizontal="right" vertical="center"/>
      <protection hidden="1"/>
    </xf>
    <xf numFmtId="171" fontId="8" fillId="0" borderId="24" xfId="1" applyNumberFormat="1" applyFont="1" applyFill="1" applyBorder="1" applyAlignment="1" applyProtection="1">
      <alignment horizontal="right" vertical="center"/>
      <protection hidden="1"/>
    </xf>
    <xf numFmtId="171" fontId="8" fillId="0" borderId="6" xfId="1" applyNumberFormat="1" applyFont="1" applyFill="1" applyBorder="1" applyAlignment="1" applyProtection="1">
      <alignment horizontal="right" vertical="center"/>
      <protection hidden="1"/>
    </xf>
    <xf numFmtId="171" fontId="8" fillId="0" borderId="9" xfId="1" applyNumberFormat="1" applyFont="1" applyFill="1" applyBorder="1" applyAlignment="1" applyProtection="1">
      <alignment horizontal="right" vertical="center"/>
      <protection hidden="1"/>
    </xf>
    <xf numFmtId="171" fontId="12" fillId="4" borderId="34" xfId="1" applyNumberFormat="1" applyFont="1" applyFill="1" applyBorder="1" applyAlignment="1" applyProtection="1">
      <protection hidden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6" fillId="0" borderId="0" xfId="22" applyFont="1" applyFill="1" applyProtection="1"/>
    <xf numFmtId="172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2" fontId="6" fillId="0" borderId="0" xfId="23" applyNumberFormat="1" applyFont="1" applyFill="1" applyAlignment="1" applyProtection="1">
      <alignment horizontal="center"/>
      <protection locked="0"/>
    </xf>
    <xf numFmtId="172" fontId="6" fillId="0" borderId="0" xfId="23" applyNumberFormat="1" applyFont="1" applyFill="1" applyAlignment="1" applyProtection="1">
      <alignment horizontal="right"/>
      <protection locked="0"/>
    </xf>
    <xf numFmtId="0" fontId="17" fillId="0" borderId="39" xfId="22" applyFont="1" applyBorder="1" applyAlignment="1">
      <alignment horizontal="center" vertical="center" wrapText="1"/>
    </xf>
    <xf numFmtId="0" fontId="17" fillId="0" borderId="40" xfId="22" applyFont="1" applyBorder="1" applyAlignment="1">
      <alignment horizontal="center" vertical="center" wrapText="1"/>
    </xf>
    <xf numFmtId="0" fontId="18" fillId="5" borderId="36" xfId="22" applyFont="1" applyFill="1" applyBorder="1" applyAlignment="1">
      <alignment horizontal="center" vertical="center" wrapText="1"/>
    </xf>
    <xf numFmtId="0" fontId="18" fillId="5" borderId="35" xfId="22" applyFont="1" applyFill="1" applyBorder="1" applyAlignment="1">
      <alignment horizontal="center" vertical="center" wrapText="1"/>
    </xf>
    <xf numFmtId="0" fontId="4" fillId="0" borderId="0" xfId="22" applyFont="1"/>
    <xf numFmtId="0" fontId="18" fillId="0" borderId="29" xfId="22" applyFont="1" applyBorder="1" applyAlignment="1">
      <alignment horizontal="center" vertical="center" wrapText="1"/>
    </xf>
    <xf numFmtId="0" fontId="18" fillId="0" borderId="7" xfId="22" applyFont="1" applyBorder="1" applyAlignment="1">
      <alignment horizontal="left" vertical="top" wrapText="1"/>
    </xf>
    <xf numFmtId="0" fontId="18" fillId="0" borderId="7" xfId="22" applyFont="1" applyBorder="1" applyAlignment="1">
      <alignment horizontal="center" wrapText="1"/>
    </xf>
    <xf numFmtId="0" fontId="18" fillId="0" borderId="17" xfId="22" applyFont="1" applyBorder="1" applyAlignment="1">
      <alignment horizontal="center" wrapText="1"/>
    </xf>
    <xf numFmtId="0" fontId="17" fillId="0" borderId="29" xfId="22" applyFont="1" applyBorder="1" applyAlignment="1">
      <alignment horizontal="center" vertical="center" wrapText="1"/>
    </xf>
    <xf numFmtId="0" fontId="17" fillId="0" borderId="7" xfId="22" applyFont="1" applyBorder="1" applyAlignment="1">
      <alignment horizontal="left" vertical="top" wrapText="1"/>
    </xf>
    <xf numFmtId="0" fontId="17" fillId="0" borderId="7" xfId="22" applyFont="1" applyBorder="1" applyAlignment="1">
      <alignment horizontal="center" wrapText="1"/>
    </xf>
    <xf numFmtId="0" fontId="17" fillId="0" borderId="17" xfId="22" applyFont="1" applyBorder="1" applyAlignment="1">
      <alignment horizontal="center" wrapText="1"/>
    </xf>
    <xf numFmtId="0" fontId="18" fillId="5" borderId="29" xfId="22" applyFont="1" applyFill="1" applyBorder="1" applyAlignment="1">
      <alignment horizontal="center" vertical="center" wrapText="1"/>
    </xf>
    <xf numFmtId="0" fontId="18" fillId="5" borderId="7" xfId="22" applyFont="1" applyFill="1" applyBorder="1" applyAlignment="1">
      <alignment horizontal="left" vertical="center" wrapText="1"/>
    </xf>
    <xf numFmtId="0" fontId="19" fillId="0" borderId="7" xfId="22" applyFont="1" applyBorder="1" applyAlignment="1">
      <alignment horizontal="left" vertical="top" wrapText="1"/>
    </xf>
    <xf numFmtId="0" fontId="19" fillId="0" borderId="7" xfId="22" applyFont="1" applyBorder="1" applyAlignment="1">
      <alignment horizontal="center" wrapText="1"/>
    </xf>
    <xf numFmtId="0" fontId="19" fillId="0" borderId="17" xfId="22" applyFont="1" applyBorder="1" applyAlignment="1">
      <alignment horizontal="center" wrapText="1"/>
    </xf>
    <xf numFmtId="49" fontId="6" fillId="0" borderId="29" xfId="22" applyNumberFormat="1" applyFont="1" applyBorder="1" applyAlignment="1" applyProtection="1">
      <alignment horizontal="center"/>
    </xf>
    <xf numFmtId="0" fontId="6" fillId="0" borderId="7" xfId="22" applyFont="1" applyBorder="1" applyAlignment="1">
      <alignment horizontal="left" vertical="top" wrapText="1"/>
    </xf>
    <xf numFmtId="0" fontId="6" fillId="3" borderId="7" xfId="2" applyFont="1" applyFill="1" applyBorder="1" applyAlignment="1">
      <alignment vertical="top" wrapText="1"/>
    </xf>
    <xf numFmtId="0" fontId="19" fillId="0" borderId="29" xfId="22" applyFont="1" applyBorder="1" applyAlignment="1">
      <alignment horizontal="center" vertical="center" wrapText="1"/>
    </xf>
    <xf numFmtId="0" fontId="17" fillId="0" borderId="37" xfId="22" applyFont="1" applyBorder="1" applyAlignment="1">
      <alignment horizontal="center" vertical="center" wrapText="1"/>
    </xf>
    <xf numFmtId="0" fontId="18" fillId="0" borderId="1" xfId="22" applyFont="1" applyBorder="1" applyAlignment="1">
      <alignment wrapText="1"/>
    </xf>
    <xf numFmtId="0" fontId="18" fillId="0" borderId="1" xfId="22" applyFont="1" applyBorder="1" applyAlignment="1">
      <alignment horizontal="center" wrapText="1"/>
    </xf>
    <xf numFmtId="0" fontId="18" fillId="0" borderId="38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0" fontId="1" fillId="0" borderId="0" xfId="1" applyNumberFormat="1" applyFont="1" applyFill="1" applyAlignment="1" applyProtection="1">
      <alignment horizontal="center"/>
      <protection hidden="1"/>
    </xf>
    <xf numFmtId="169" fontId="7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1" applyNumberFormat="1" applyFont="1" applyFill="1" applyBorder="1" applyAlignment="1" applyProtection="1">
      <alignment horizontal="center" vertical="center"/>
      <protection hidden="1"/>
    </xf>
    <xf numFmtId="165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1" applyFont="1"/>
    <xf numFmtId="165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3" xfId="1" applyNumberFormat="1" applyFont="1" applyFill="1" applyBorder="1" applyAlignment="1" applyProtection="1">
      <alignment horizontal="center" vertical="center"/>
      <protection hidden="1"/>
    </xf>
    <xf numFmtId="1" fontId="8" fillId="0" borderId="10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30" xfId="1" applyNumberFormat="1" applyFont="1" applyFill="1" applyBorder="1" applyAlignment="1" applyProtection="1">
      <alignment horizontal="right" vertical="center"/>
      <protection hidden="1"/>
    </xf>
    <xf numFmtId="0" fontId="11" fillId="0" borderId="20" xfId="1" applyNumberFormat="1" applyFont="1" applyFill="1" applyBorder="1" applyAlignment="1" applyProtection="1"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9" fontId="7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165" fontId="7" fillId="0" borderId="6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7" xfId="1" applyNumberFormat="1" applyFont="1" applyFill="1" applyBorder="1" applyAlignment="1" applyProtection="1">
      <alignment horizontal="center" vertical="center"/>
      <protection hidden="1"/>
    </xf>
    <xf numFmtId="165" fontId="8" fillId="0" borderId="6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" fontId="8" fillId="0" borderId="7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71" fontId="8" fillId="3" borderId="6" xfId="1" applyNumberFormat="1" applyFont="1" applyFill="1" applyBorder="1" applyAlignment="1" applyProtection="1">
      <alignment horizontal="right" vertical="center"/>
      <protection hidden="1"/>
    </xf>
    <xf numFmtId="0" fontId="17" fillId="0" borderId="6" xfId="22" applyFont="1" applyBorder="1" applyAlignment="1">
      <alignment horizontal="center" wrapText="1"/>
    </xf>
    <xf numFmtId="0" fontId="20" fillId="0" borderId="0" xfId="22" applyFont="1"/>
    <xf numFmtId="0" fontId="20" fillId="3" borderId="7" xfId="2" applyFont="1" applyFill="1" applyBorder="1" applyAlignment="1">
      <alignment vertical="top" wrapText="1"/>
    </xf>
    <xf numFmtId="0" fontId="19" fillId="0" borderId="6" xfId="22" applyFont="1" applyBorder="1" applyAlignment="1">
      <alignment horizontal="center" wrapText="1"/>
    </xf>
    <xf numFmtId="3" fontId="17" fillId="0" borderId="7" xfId="22" applyNumberFormat="1" applyFont="1" applyBorder="1" applyAlignment="1">
      <alignment horizontal="center" wrapText="1"/>
    </xf>
    <xf numFmtId="3" fontId="19" fillId="0" borderId="7" xfId="22" applyNumberFormat="1" applyFont="1" applyBorder="1" applyAlignment="1">
      <alignment horizontal="center" wrapText="1"/>
    </xf>
    <xf numFmtId="3" fontId="18" fillId="0" borderId="7" xfId="22" applyNumberFormat="1" applyFont="1" applyBorder="1" applyAlignment="1">
      <alignment horizontal="center" wrapText="1"/>
    </xf>
    <xf numFmtId="3" fontId="18" fillId="5" borderId="7" xfId="22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>
      <alignment horizontal="center"/>
    </xf>
    <xf numFmtId="169" fontId="7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165" fontId="7" fillId="0" borderId="6" xfId="1" applyNumberFormat="1" applyFont="1" applyFill="1" applyBorder="1" applyAlignment="1" applyProtection="1">
      <alignment horizontal="center" vertical="center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4" fontId="17" fillId="0" borderId="29" xfId="22" applyNumberFormat="1" applyFont="1" applyBorder="1" applyAlignment="1">
      <alignment horizontal="center" vertical="center" wrapText="1"/>
    </xf>
    <xf numFmtId="4" fontId="18" fillId="0" borderId="1" xfId="22" applyNumberFormat="1" applyFont="1" applyBorder="1" applyAlignment="1">
      <alignment horizont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2" applyFont="1" applyFill="1" applyAlignment="1" applyProtection="1"/>
    <xf numFmtId="0" fontId="0" fillId="0" borderId="0" xfId="0" applyAlignment="1"/>
    <xf numFmtId="0" fontId="6" fillId="0" borderId="0" xfId="22" applyFont="1" applyFill="1" applyAlignment="1" applyProtection="1">
      <alignment horizontal="left"/>
    </xf>
    <xf numFmtId="0" fontId="0" fillId="0" borderId="0" xfId="0" applyAlignment="1">
      <alignment horizontal="left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6" fillId="0" borderId="0" xfId="22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25" xfId="1" applyNumberFormat="1" applyFont="1" applyFill="1" applyBorder="1" applyAlignment="1" applyProtection="1">
      <alignment horizontal="center" vertical="center"/>
      <protection hidden="1"/>
    </xf>
    <xf numFmtId="165" fontId="8" fillId="0" borderId="24" xfId="1" applyNumberFormat="1" applyFont="1" applyFill="1" applyBorder="1" applyAlignment="1" applyProtection="1">
      <alignment horizontal="center" vertical="center"/>
      <protection hidden="1"/>
    </xf>
    <xf numFmtId="169" fontId="7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165" fontId="7" fillId="0" borderId="6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7" xfId="1" applyNumberFormat="1" applyFont="1" applyFill="1" applyBorder="1" applyAlignment="1" applyProtection="1">
      <alignment horizontal="center" vertical="center"/>
      <protection hidden="1"/>
    </xf>
    <xf numFmtId="165" fontId="8" fillId="0" borderId="6" xfId="1" applyNumberFormat="1" applyFont="1" applyFill="1" applyBorder="1" applyAlignment="1" applyProtection="1">
      <alignment horizontal="center" vertical="center"/>
      <protection hidden="1"/>
    </xf>
    <xf numFmtId="169" fontId="8" fillId="0" borderId="3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1" applyNumberFormat="1" applyFont="1" applyFill="1" applyBorder="1" applyAlignment="1" applyProtection="1">
      <alignment horizontal="center" vertical="center"/>
      <protection hidden="1"/>
    </xf>
    <xf numFmtId="165" fontId="8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</cellXfs>
  <cellStyles count="24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Финансовый 2" xfId="3"/>
    <cellStyle name="Финансовый 4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inskii/Downloads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"/>
  <sheetViews>
    <sheetView view="pageBreakPreview" topLeftCell="A37" zoomScaleNormal="120" zoomScaleSheetLayoutView="100" workbookViewId="0">
      <selection activeCell="E1" sqref="E1:F1"/>
    </sheetView>
  </sheetViews>
  <sheetFormatPr defaultRowHeight="12.75" x14ac:dyDescent="0.2"/>
  <cols>
    <col min="1" max="1" width="0.140625" style="91" customWidth="1"/>
    <col min="2" max="2" width="21.28515625" style="121" customWidth="1"/>
    <col min="3" max="3" width="48.85546875" style="91" customWidth="1"/>
    <col min="4" max="4" width="18.5703125" style="91" customWidth="1"/>
    <col min="5" max="5" width="14.140625" style="91" customWidth="1"/>
    <col min="6" max="6" width="14.28515625" style="91" customWidth="1"/>
    <col min="7" max="7" width="3.140625" style="91" customWidth="1"/>
    <col min="8" max="256" width="9.140625" style="91"/>
    <col min="257" max="257" width="0.140625" style="91" customWidth="1"/>
    <col min="258" max="258" width="22" style="91" customWidth="1"/>
    <col min="259" max="259" width="51" style="91" customWidth="1"/>
    <col min="260" max="262" width="13.7109375" style="91" customWidth="1"/>
    <col min="263" max="512" width="9.140625" style="91"/>
    <col min="513" max="513" width="0.140625" style="91" customWidth="1"/>
    <col min="514" max="514" width="22" style="91" customWidth="1"/>
    <col min="515" max="515" width="51" style="91" customWidth="1"/>
    <col min="516" max="518" width="13.7109375" style="91" customWidth="1"/>
    <col min="519" max="768" width="9.140625" style="91"/>
    <col min="769" max="769" width="0.140625" style="91" customWidth="1"/>
    <col min="770" max="770" width="22" style="91" customWidth="1"/>
    <col min="771" max="771" width="51" style="91" customWidth="1"/>
    <col min="772" max="774" width="13.7109375" style="91" customWidth="1"/>
    <col min="775" max="1024" width="9.140625" style="91"/>
    <col min="1025" max="1025" width="0.140625" style="91" customWidth="1"/>
    <col min="1026" max="1026" width="22" style="91" customWidth="1"/>
    <col min="1027" max="1027" width="51" style="91" customWidth="1"/>
    <col min="1028" max="1030" width="13.7109375" style="91" customWidth="1"/>
    <col min="1031" max="1280" width="9.140625" style="91"/>
    <col min="1281" max="1281" width="0.140625" style="91" customWidth="1"/>
    <col min="1282" max="1282" width="22" style="91" customWidth="1"/>
    <col min="1283" max="1283" width="51" style="91" customWidth="1"/>
    <col min="1284" max="1286" width="13.7109375" style="91" customWidth="1"/>
    <col min="1287" max="1536" width="9.140625" style="91"/>
    <col min="1537" max="1537" width="0.140625" style="91" customWidth="1"/>
    <col min="1538" max="1538" width="22" style="91" customWidth="1"/>
    <col min="1539" max="1539" width="51" style="91" customWidth="1"/>
    <col min="1540" max="1542" width="13.7109375" style="91" customWidth="1"/>
    <col min="1543" max="1792" width="9.140625" style="91"/>
    <col min="1793" max="1793" width="0.140625" style="91" customWidth="1"/>
    <col min="1794" max="1794" width="22" style="91" customWidth="1"/>
    <col min="1795" max="1795" width="51" style="91" customWidth="1"/>
    <col min="1796" max="1798" width="13.7109375" style="91" customWidth="1"/>
    <col min="1799" max="2048" width="9.140625" style="91"/>
    <col min="2049" max="2049" width="0.140625" style="91" customWidth="1"/>
    <col min="2050" max="2050" width="22" style="91" customWidth="1"/>
    <col min="2051" max="2051" width="51" style="91" customWidth="1"/>
    <col min="2052" max="2054" width="13.7109375" style="91" customWidth="1"/>
    <col min="2055" max="2304" width="9.140625" style="91"/>
    <col min="2305" max="2305" width="0.140625" style="91" customWidth="1"/>
    <col min="2306" max="2306" width="22" style="91" customWidth="1"/>
    <col min="2307" max="2307" width="51" style="91" customWidth="1"/>
    <col min="2308" max="2310" width="13.7109375" style="91" customWidth="1"/>
    <col min="2311" max="2560" width="9.140625" style="91"/>
    <col min="2561" max="2561" width="0.140625" style="91" customWidth="1"/>
    <col min="2562" max="2562" width="22" style="91" customWidth="1"/>
    <col min="2563" max="2563" width="51" style="91" customWidth="1"/>
    <col min="2564" max="2566" width="13.7109375" style="91" customWidth="1"/>
    <col min="2567" max="2816" width="9.140625" style="91"/>
    <col min="2817" max="2817" width="0.140625" style="91" customWidth="1"/>
    <col min="2818" max="2818" width="22" style="91" customWidth="1"/>
    <col min="2819" max="2819" width="51" style="91" customWidth="1"/>
    <col min="2820" max="2822" width="13.7109375" style="91" customWidth="1"/>
    <col min="2823" max="3072" width="9.140625" style="91"/>
    <col min="3073" max="3073" width="0.140625" style="91" customWidth="1"/>
    <col min="3074" max="3074" width="22" style="91" customWidth="1"/>
    <col min="3075" max="3075" width="51" style="91" customWidth="1"/>
    <col min="3076" max="3078" width="13.7109375" style="91" customWidth="1"/>
    <col min="3079" max="3328" width="9.140625" style="91"/>
    <col min="3329" max="3329" width="0.140625" style="91" customWidth="1"/>
    <col min="3330" max="3330" width="22" style="91" customWidth="1"/>
    <col min="3331" max="3331" width="51" style="91" customWidth="1"/>
    <col min="3332" max="3334" width="13.7109375" style="91" customWidth="1"/>
    <col min="3335" max="3584" width="9.140625" style="91"/>
    <col min="3585" max="3585" width="0.140625" style="91" customWidth="1"/>
    <col min="3586" max="3586" width="22" style="91" customWidth="1"/>
    <col min="3587" max="3587" width="51" style="91" customWidth="1"/>
    <col min="3588" max="3590" width="13.7109375" style="91" customWidth="1"/>
    <col min="3591" max="3840" width="9.140625" style="91"/>
    <col min="3841" max="3841" width="0.140625" style="91" customWidth="1"/>
    <col min="3842" max="3842" width="22" style="91" customWidth="1"/>
    <col min="3843" max="3843" width="51" style="91" customWidth="1"/>
    <col min="3844" max="3846" width="13.7109375" style="91" customWidth="1"/>
    <col min="3847" max="4096" width="9.140625" style="91"/>
    <col min="4097" max="4097" width="0.140625" style="91" customWidth="1"/>
    <col min="4098" max="4098" width="22" style="91" customWidth="1"/>
    <col min="4099" max="4099" width="51" style="91" customWidth="1"/>
    <col min="4100" max="4102" width="13.7109375" style="91" customWidth="1"/>
    <col min="4103" max="4352" width="9.140625" style="91"/>
    <col min="4353" max="4353" width="0.140625" style="91" customWidth="1"/>
    <col min="4354" max="4354" width="22" style="91" customWidth="1"/>
    <col min="4355" max="4355" width="51" style="91" customWidth="1"/>
    <col min="4356" max="4358" width="13.7109375" style="91" customWidth="1"/>
    <col min="4359" max="4608" width="9.140625" style="91"/>
    <col min="4609" max="4609" width="0.140625" style="91" customWidth="1"/>
    <col min="4610" max="4610" width="22" style="91" customWidth="1"/>
    <col min="4611" max="4611" width="51" style="91" customWidth="1"/>
    <col min="4612" max="4614" width="13.7109375" style="91" customWidth="1"/>
    <col min="4615" max="4864" width="9.140625" style="91"/>
    <col min="4865" max="4865" width="0.140625" style="91" customWidth="1"/>
    <col min="4866" max="4866" width="22" style="91" customWidth="1"/>
    <col min="4867" max="4867" width="51" style="91" customWidth="1"/>
    <col min="4868" max="4870" width="13.7109375" style="91" customWidth="1"/>
    <col min="4871" max="5120" width="9.140625" style="91"/>
    <col min="5121" max="5121" width="0.140625" style="91" customWidth="1"/>
    <col min="5122" max="5122" width="22" style="91" customWidth="1"/>
    <col min="5123" max="5123" width="51" style="91" customWidth="1"/>
    <col min="5124" max="5126" width="13.7109375" style="91" customWidth="1"/>
    <col min="5127" max="5376" width="9.140625" style="91"/>
    <col min="5377" max="5377" width="0.140625" style="91" customWidth="1"/>
    <col min="5378" max="5378" width="22" style="91" customWidth="1"/>
    <col min="5379" max="5379" width="51" style="91" customWidth="1"/>
    <col min="5380" max="5382" width="13.7109375" style="91" customWidth="1"/>
    <col min="5383" max="5632" width="9.140625" style="91"/>
    <col min="5633" max="5633" width="0.140625" style="91" customWidth="1"/>
    <col min="5634" max="5634" width="22" style="91" customWidth="1"/>
    <col min="5635" max="5635" width="51" style="91" customWidth="1"/>
    <col min="5636" max="5638" width="13.7109375" style="91" customWidth="1"/>
    <col min="5639" max="5888" width="9.140625" style="91"/>
    <col min="5889" max="5889" width="0.140625" style="91" customWidth="1"/>
    <col min="5890" max="5890" width="22" style="91" customWidth="1"/>
    <col min="5891" max="5891" width="51" style="91" customWidth="1"/>
    <col min="5892" max="5894" width="13.7109375" style="91" customWidth="1"/>
    <col min="5895" max="6144" width="9.140625" style="91"/>
    <col min="6145" max="6145" width="0.140625" style="91" customWidth="1"/>
    <col min="6146" max="6146" width="22" style="91" customWidth="1"/>
    <col min="6147" max="6147" width="51" style="91" customWidth="1"/>
    <col min="6148" max="6150" width="13.7109375" style="91" customWidth="1"/>
    <col min="6151" max="6400" width="9.140625" style="91"/>
    <col min="6401" max="6401" width="0.140625" style="91" customWidth="1"/>
    <col min="6402" max="6402" width="22" style="91" customWidth="1"/>
    <col min="6403" max="6403" width="51" style="91" customWidth="1"/>
    <col min="6404" max="6406" width="13.7109375" style="91" customWidth="1"/>
    <col min="6407" max="6656" width="9.140625" style="91"/>
    <col min="6657" max="6657" width="0.140625" style="91" customWidth="1"/>
    <col min="6658" max="6658" width="22" style="91" customWidth="1"/>
    <col min="6659" max="6659" width="51" style="91" customWidth="1"/>
    <col min="6660" max="6662" width="13.7109375" style="91" customWidth="1"/>
    <col min="6663" max="6912" width="9.140625" style="91"/>
    <col min="6913" max="6913" width="0.140625" style="91" customWidth="1"/>
    <col min="6914" max="6914" width="22" style="91" customWidth="1"/>
    <col min="6915" max="6915" width="51" style="91" customWidth="1"/>
    <col min="6916" max="6918" width="13.7109375" style="91" customWidth="1"/>
    <col min="6919" max="7168" width="9.140625" style="91"/>
    <col min="7169" max="7169" width="0.140625" style="91" customWidth="1"/>
    <col min="7170" max="7170" width="22" style="91" customWidth="1"/>
    <col min="7171" max="7171" width="51" style="91" customWidth="1"/>
    <col min="7172" max="7174" width="13.7109375" style="91" customWidth="1"/>
    <col min="7175" max="7424" width="9.140625" style="91"/>
    <col min="7425" max="7425" width="0.140625" style="91" customWidth="1"/>
    <col min="7426" max="7426" width="22" style="91" customWidth="1"/>
    <col min="7427" max="7427" width="51" style="91" customWidth="1"/>
    <col min="7428" max="7430" width="13.7109375" style="91" customWidth="1"/>
    <col min="7431" max="7680" width="9.140625" style="91"/>
    <col min="7681" max="7681" width="0.140625" style="91" customWidth="1"/>
    <col min="7682" max="7682" width="22" style="91" customWidth="1"/>
    <col min="7683" max="7683" width="51" style="91" customWidth="1"/>
    <col min="7684" max="7686" width="13.7109375" style="91" customWidth="1"/>
    <col min="7687" max="7936" width="9.140625" style="91"/>
    <col min="7937" max="7937" width="0.140625" style="91" customWidth="1"/>
    <col min="7938" max="7938" width="22" style="91" customWidth="1"/>
    <col min="7939" max="7939" width="51" style="91" customWidth="1"/>
    <col min="7940" max="7942" width="13.7109375" style="91" customWidth="1"/>
    <col min="7943" max="8192" width="9.140625" style="91"/>
    <col min="8193" max="8193" width="0.140625" style="91" customWidth="1"/>
    <col min="8194" max="8194" width="22" style="91" customWidth="1"/>
    <col min="8195" max="8195" width="51" style="91" customWidth="1"/>
    <col min="8196" max="8198" width="13.7109375" style="91" customWidth="1"/>
    <col min="8199" max="8448" width="9.140625" style="91"/>
    <col min="8449" max="8449" width="0.140625" style="91" customWidth="1"/>
    <col min="8450" max="8450" width="22" style="91" customWidth="1"/>
    <col min="8451" max="8451" width="51" style="91" customWidth="1"/>
    <col min="8452" max="8454" width="13.7109375" style="91" customWidth="1"/>
    <col min="8455" max="8704" width="9.140625" style="91"/>
    <col min="8705" max="8705" width="0.140625" style="91" customWidth="1"/>
    <col min="8706" max="8706" width="22" style="91" customWidth="1"/>
    <col min="8707" max="8707" width="51" style="91" customWidth="1"/>
    <col min="8708" max="8710" width="13.7109375" style="91" customWidth="1"/>
    <col min="8711" max="8960" width="9.140625" style="91"/>
    <col min="8961" max="8961" width="0.140625" style="91" customWidth="1"/>
    <col min="8962" max="8962" width="22" style="91" customWidth="1"/>
    <col min="8963" max="8963" width="51" style="91" customWidth="1"/>
    <col min="8964" max="8966" width="13.7109375" style="91" customWidth="1"/>
    <col min="8967" max="9216" width="9.140625" style="91"/>
    <col min="9217" max="9217" width="0.140625" style="91" customWidth="1"/>
    <col min="9218" max="9218" width="22" style="91" customWidth="1"/>
    <col min="9219" max="9219" width="51" style="91" customWidth="1"/>
    <col min="9220" max="9222" width="13.7109375" style="91" customWidth="1"/>
    <col min="9223" max="9472" width="9.140625" style="91"/>
    <col min="9473" max="9473" width="0.140625" style="91" customWidth="1"/>
    <col min="9474" max="9474" width="22" style="91" customWidth="1"/>
    <col min="9475" max="9475" width="51" style="91" customWidth="1"/>
    <col min="9476" max="9478" width="13.7109375" style="91" customWidth="1"/>
    <col min="9479" max="9728" width="9.140625" style="91"/>
    <col min="9729" max="9729" width="0.140625" style="91" customWidth="1"/>
    <col min="9730" max="9730" width="22" style="91" customWidth="1"/>
    <col min="9731" max="9731" width="51" style="91" customWidth="1"/>
    <col min="9732" max="9734" width="13.7109375" style="91" customWidth="1"/>
    <col min="9735" max="9984" width="9.140625" style="91"/>
    <col min="9985" max="9985" width="0.140625" style="91" customWidth="1"/>
    <col min="9986" max="9986" width="22" style="91" customWidth="1"/>
    <col min="9987" max="9987" width="51" style="91" customWidth="1"/>
    <col min="9988" max="9990" width="13.7109375" style="91" customWidth="1"/>
    <col min="9991" max="10240" width="9.140625" style="91"/>
    <col min="10241" max="10241" width="0.140625" style="91" customWidth="1"/>
    <col min="10242" max="10242" width="22" style="91" customWidth="1"/>
    <col min="10243" max="10243" width="51" style="91" customWidth="1"/>
    <col min="10244" max="10246" width="13.7109375" style="91" customWidth="1"/>
    <col min="10247" max="10496" width="9.140625" style="91"/>
    <col min="10497" max="10497" width="0.140625" style="91" customWidth="1"/>
    <col min="10498" max="10498" width="22" style="91" customWidth="1"/>
    <col min="10499" max="10499" width="51" style="91" customWidth="1"/>
    <col min="10500" max="10502" width="13.7109375" style="91" customWidth="1"/>
    <col min="10503" max="10752" width="9.140625" style="91"/>
    <col min="10753" max="10753" width="0.140625" style="91" customWidth="1"/>
    <col min="10754" max="10754" width="22" style="91" customWidth="1"/>
    <col min="10755" max="10755" width="51" style="91" customWidth="1"/>
    <col min="10756" max="10758" width="13.7109375" style="91" customWidth="1"/>
    <col min="10759" max="11008" width="9.140625" style="91"/>
    <col min="11009" max="11009" width="0.140625" style="91" customWidth="1"/>
    <col min="11010" max="11010" width="22" style="91" customWidth="1"/>
    <col min="11011" max="11011" width="51" style="91" customWidth="1"/>
    <col min="11012" max="11014" width="13.7109375" style="91" customWidth="1"/>
    <col min="11015" max="11264" width="9.140625" style="91"/>
    <col min="11265" max="11265" width="0.140625" style="91" customWidth="1"/>
    <col min="11266" max="11266" width="22" style="91" customWidth="1"/>
    <col min="11267" max="11267" width="51" style="91" customWidth="1"/>
    <col min="11268" max="11270" width="13.7109375" style="91" customWidth="1"/>
    <col min="11271" max="11520" width="9.140625" style="91"/>
    <col min="11521" max="11521" width="0.140625" style="91" customWidth="1"/>
    <col min="11522" max="11522" width="22" style="91" customWidth="1"/>
    <col min="11523" max="11523" width="51" style="91" customWidth="1"/>
    <col min="11524" max="11526" width="13.7109375" style="91" customWidth="1"/>
    <col min="11527" max="11776" width="9.140625" style="91"/>
    <col min="11777" max="11777" width="0.140625" style="91" customWidth="1"/>
    <col min="11778" max="11778" width="22" style="91" customWidth="1"/>
    <col min="11779" max="11779" width="51" style="91" customWidth="1"/>
    <col min="11780" max="11782" width="13.7109375" style="91" customWidth="1"/>
    <col min="11783" max="12032" width="9.140625" style="91"/>
    <col min="12033" max="12033" width="0.140625" style="91" customWidth="1"/>
    <col min="12034" max="12034" width="22" style="91" customWidth="1"/>
    <col min="12035" max="12035" width="51" style="91" customWidth="1"/>
    <col min="12036" max="12038" width="13.7109375" style="91" customWidth="1"/>
    <col min="12039" max="12288" width="9.140625" style="91"/>
    <col min="12289" max="12289" width="0.140625" style="91" customWidth="1"/>
    <col min="12290" max="12290" width="22" style="91" customWidth="1"/>
    <col min="12291" max="12291" width="51" style="91" customWidth="1"/>
    <col min="12292" max="12294" width="13.7109375" style="91" customWidth="1"/>
    <col min="12295" max="12544" width="9.140625" style="91"/>
    <col min="12545" max="12545" width="0.140625" style="91" customWidth="1"/>
    <col min="12546" max="12546" width="22" style="91" customWidth="1"/>
    <col min="12547" max="12547" width="51" style="91" customWidth="1"/>
    <col min="12548" max="12550" width="13.7109375" style="91" customWidth="1"/>
    <col min="12551" max="12800" width="9.140625" style="91"/>
    <col min="12801" max="12801" width="0.140625" style="91" customWidth="1"/>
    <col min="12802" max="12802" width="22" style="91" customWidth="1"/>
    <col min="12803" max="12803" width="51" style="91" customWidth="1"/>
    <col min="12804" max="12806" width="13.7109375" style="91" customWidth="1"/>
    <col min="12807" max="13056" width="9.140625" style="91"/>
    <col min="13057" max="13057" width="0.140625" style="91" customWidth="1"/>
    <col min="13058" max="13058" width="22" style="91" customWidth="1"/>
    <col min="13059" max="13059" width="51" style="91" customWidth="1"/>
    <col min="13060" max="13062" width="13.7109375" style="91" customWidth="1"/>
    <col min="13063" max="13312" width="9.140625" style="91"/>
    <col min="13313" max="13313" width="0.140625" style="91" customWidth="1"/>
    <col min="13314" max="13314" width="22" style="91" customWidth="1"/>
    <col min="13315" max="13315" width="51" style="91" customWidth="1"/>
    <col min="13316" max="13318" width="13.7109375" style="91" customWidth="1"/>
    <col min="13319" max="13568" width="9.140625" style="91"/>
    <col min="13569" max="13569" width="0.140625" style="91" customWidth="1"/>
    <col min="13570" max="13570" width="22" style="91" customWidth="1"/>
    <col min="13571" max="13571" width="51" style="91" customWidth="1"/>
    <col min="13572" max="13574" width="13.7109375" style="91" customWidth="1"/>
    <col min="13575" max="13824" width="9.140625" style="91"/>
    <col min="13825" max="13825" width="0.140625" style="91" customWidth="1"/>
    <col min="13826" max="13826" width="22" style="91" customWidth="1"/>
    <col min="13827" max="13827" width="51" style="91" customWidth="1"/>
    <col min="13828" max="13830" width="13.7109375" style="91" customWidth="1"/>
    <col min="13831" max="14080" width="9.140625" style="91"/>
    <col min="14081" max="14081" width="0.140625" style="91" customWidth="1"/>
    <col min="14082" max="14082" width="22" style="91" customWidth="1"/>
    <col min="14083" max="14083" width="51" style="91" customWidth="1"/>
    <col min="14084" max="14086" width="13.7109375" style="91" customWidth="1"/>
    <col min="14087" max="14336" width="9.140625" style="91"/>
    <col min="14337" max="14337" width="0.140625" style="91" customWidth="1"/>
    <col min="14338" max="14338" width="22" style="91" customWidth="1"/>
    <col min="14339" max="14339" width="51" style="91" customWidth="1"/>
    <col min="14340" max="14342" width="13.7109375" style="91" customWidth="1"/>
    <col min="14343" max="14592" width="9.140625" style="91"/>
    <col min="14593" max="14593" width="0.140625" style="91" customWidth="1"/>
    <col min="14594" max="14594" width="22" style="91" customWidth="1"/>
    <col min="14595" max="14595" width="51" style="91" customWidth="1"/>
    <col min="14596" max="14598" width="13.7109375" style="91" customWidth="1"/>
    <col min="14599" max="14848" width="9.140625" style="91"/>
    <col min="14849" max="14849" width="0.140625" style="91" customWidth="1"/>
    <col min="14850" max="14850" width="22" style="91" customWidth="1"/>
    <col min="14851" max="14851" width="51" style="91" customWidth="1"/>
    <col min="14852" max="14854" width="13.7109375" style="91" customWidth="1"/>
    <col min="14855" max="15104" width="9.140625" style="91"/>
    <col min="15105" max="15105" width="0.140625" style="91" customWidth="1"/>
    <col min="15106" max="15106" width="22" style="91" customWidth="1"/>
    <col min="15107" max="15107" width="51" style="91" customWidth="1"/>
    <col min="15108" max="15110" width="13.7109375" style="91" customWidth="1"/>
    <col min="15111" max="15360" width="9.140625" style="91"/>
    <col min="15361" max="15361" width="0.140625" style="91" customWidth="1"/>
    <col min="15362" max="15362" width="22" style="91" customWidth="1"/>
    <col min="15363" max="15363" width="51" style="91" customWidth="1"/>
    <col min="15364" max="15366" width="13.7109375" style="91" customWidth="1"/>
    <col min="15367" max="15616" width="9.140625" style="91"/>
    <col min="15617" max="15617" width="0.140625" style="91" customWidth="1"/>
    <col min="15618" max="15618" width="22" style="91" customWidth="1"/>
    <col min="15619" max="15619" width="51" style="91" customWidth="1"/>
    <col min="15620" max="15622" width="13.7109375" style="91" customWidth="1"/>
    <col min="15623" max="15872" width="9.140625" style="91"/>
    <col min="15873" max="15873" width="0.140625" style="91" customWidth="1"/>
    <col min="15874" max="15874" width="22" style="91" customWidth="1"/>
    <col min="15875" max="15875" width="51" style="91" customWidth="1"/>
    <col min="15876" max="15878" width="13.7109375" style="91" customWidth="1"/>
    <col min="15879" max="16128" width="9.140625" style="91"/>
    <col min="16129" max="16129" width="0.140625" style="91" customWidth="1"/>
    <col min="16130" max="16130" width="22" style="91" customWidth="1"/>
    <col min="16131" max="16131" width="51" style="91" customWidth="1"/>
    <col min="16132" max="16134" width="13.7109375" style="91" customWidth="1"/>
    <col min="16135" max="16384" width="9.140625" style="91"/>
  </cols>
  <sheetData>
    <row r="1" spans="2:10" ht="15" x14ac:dyDescent="0.25">
      <c r="B1" s="88"/>
      <c r="C1" s="88"/>
      <c r="D1" s="86"/>
      <c r="E1" s="172" t="s">
        <v>197</v>
      </c>
      <c r="F1" s="173"/>
      <c r="G1" s="89"/>
      <c r="H1" s="86"/>
      <c r="I1" s="86"/>
      <c r="J1" s="90"/>
    </row>
    <row r="2" spans="2:10" x14ac:dyDescent="0.2">
      <c r="B2" s="88"/>
      <c r="C2" s="88"/>
      <c r="D2" s="86"/>
      <c r="E2" s="86" t="s">
        <v>144</v>
      </c>
      <c r="F2" s="86"/>
      <c r="G2" s="89"/>
      <c r="H2" s="86"/>
      <c r="I2" s="86"/>
      <c r="J2" s="90"/>
    </row>
    <row r="3" spans="2:10" ht="12.75" customHeight="1" x14ac:dyDescent="0.2">
      <c r="B3" s="88"/>
      <c r="C3" s="88"/>
      <c r="D3" s="87"/>
      <c r="E3" s="178" t="s">
        <v>158</v>
      </c>
      <c r="F3" s="178"/>
      <c r="G3" s="89"/>
      <c r="H3" s="86"/>
      <c r="I3" s="86"/>
      <c r="J3" s="90"/>
    </row>
    <row r="4" spans="2:10" ht="15" x14ac:dyDescent="0.25">
      <c r="B4" s="88"/>
      <c r="C4" s="88"/>
      <c r="D4" s="87"/>
      <c r="E4" s="178" t="s">
        <v>142</v>
      </c>
      <c r="F4" s="179"/>
      <c r="G4" s="89"/>
      <c r="H4" s="86"/>
      <c r="I4" s="86"/>
      <c r="J4" s="90"/>
    </row>
    <row r="5" spans="2:10" ht="12.95" customHeight="1" x14ac:dyDescent="0.25">
      <c r="B5" s="88"/>
      <c r="C5" s="88"/>
      <c r="D5" s="87"/>
      <c r="E5" s="178" t="s">
        <v>143</v>
      </c>
      <c r="F5" s="179"/>
      <c r="G5" s="89"/>
      <c r="H5" s="86"/>
      <c r="I5" s="86"/>
      <c r="J5" s="90"/>
    </row>
    <row r="6" spans="2:10" ht="12.95" customHeight="1" x14ac:dyDescent="0.25">
      <c r="B6" s="88"/>
      <c r="C6" s="88"/>
      <c r="D6" s="86"/>
      <c r="E6" s="174" t="s">
        <v>181</v>
      </c>
      <c r="F6" s="175"/>
      <c r="G6" s="89"/>
      <c r="H6" s="86"/>
      <c r="I6" s="86"/>
      <c r="J6" s="90"/>
    </row>
    <row r="7" spans="2:10" ht="13.15" x14ac:dyDescent="0.25">
      <c r="B7" s="88"/>
      <c r="C7" s="88"/>
      <c r="D7" s="89"/>
      <c r="E7" s="89"/>
      <c r="F7" s="88"/>
      <c r="G7" s="89"/>
      <c r="H7" s="89"/>
      <c r="I7" s="89"/>
      <c r="J7" s="90"/>
    </row>
    <row r="8" spans="2:10" ht="13.15" x14ac:dyDescent="0.25">
      <c r="B8" s="88"/>
      <c r="C8" s="88"/>
      <c r="D8" s="89"/>
      <c r="E8" s="89"/>
      <c r="F8" s="88"/>
      <c r="G8" s="89"/>
      <c r="H8" s="89"/>
      <c r="I8" s="89"/>
      <c r="J8" s="90"/>
    </row>
    <row r="9" spans="2:10" x14ac:dyDescent="0.2">
      <c r="B9" s="176" t="s">
        <v>39</v>
      </c>
      <c r="C9" s="176"/>
      <c r="D9" s="176"/>
      <c r="E9" s="176"/>
      <c r="F9" s="176"/>
      <c r="G9" s="92"/>
      <c r="H9" s="92"/>
      <c r="I9" s="92"/>
      <c r="J9" s="90"/>
    </row>
    <row r="10" spans="2:10" x14ac:dyDescent="0.2">
      <c r="B10" s="176" t="s">
        <v>159</v>
      </c>
      <c r="C10" s="176"/>
      <c r="D10" s="176"/>
      <c r="E10" s="176"/>
      <c r="F10" s="176"/>
      <c r="G10" s="93"/>
      <c r="H10" s="93"/>
      <c r="I10" s="93"/>
      <c r="J10" s="90"/>
    </row>
    <row r="11" spans="2:10" ht="20.25" customHeight="1" x14ac:dyDescent="0.2">
      <c r="B11" s="177" t="s">
        <v>182</v>
      </c>
      <c r="C11" s="177"/>
      <c r="D11" s="177"/>
      <c r="E11" s="177"/>
      <c r="F11" s="177"/>
      <c r="G11" s="86"/>
      <c r="H11" s="86"/>
      <c r="I11" s="86"/>
      <c r="J11" s="90"/>
    </row>
    <row r="12" spans="2:10" ht="13.5" thickBot="1" x14ac:dyDescent="0.25">
      <c r="B12" s="88"/>
      <c r="C12" s="88"/>
      <c r="D12" s="89"/>
      <c r="F12" s="94" t="s">
        <v>33</v>
      </c>
      <c r="G12" s="89"/>
      <c r="H12" s="89"/>
      <c r="I12" s="94"/>
      <c r="J12" s="90"/>
    </row>
    <row r="13" spans="2:10" ht="13.5" thickBot="1" x14ac:dyDescent="0.25">
      <c r="B13" s="95" t="s">
        <v>40</v>
      </c>
      <c r="C13" s="95" t="s">
        <v>41</v>
      </c>
      <c r="D13" s="96" t="s">
        <v>153</v>
      </c>
      <c r="E13" s="96" t="s">
        <v>156</v>
      </c>
      <c r="F13" s="96" t="s">
        <v>183</v>
      </c>
    </row>
    <row r="14" spans="2:10" s="99" customFormat="1" x14ac:dyDescent="0.2">
      <c r="B14" s="97" t="s">
        <v>42</v>
      </c>
      <c r="C14" s="98" t="s">
        <v>43</v>
      </c>
      <c r="D14" s="98">
        <f>D15+D20+D26+D30+D38+D41</f>
        <v>13209725.199999999</v>
      </c>
      <c r="E14" s="98">
        <f>E15+E20+E26+E30+E38+E41</f>
        <v>13536735.85</v>
      </c>
      <c r="F14" s="98">
        <f>F15+F20+F26+F30+F38+F41</f>
        <v>13994735.85</v>
      </c>
    </row>
    <row r="15" spans="2:10" s="99" customFormat="1" x14ac:dyDescent="0.2">
      <c r="B15" s="100" t="s">
        <v>44</v>
      </c>
      <c r="C15" s="101" t="s">
        <v>45</v>
      </c>
      <c r="D15" s="102">
        <f t="shared" ref="D15:F16" si="0">D16</f>
        <v>5867000</v>
      </c>
      <c r="E15" s="102">
        <f t="shared" si="0"/>
        <v>6112000</v>
      </c>
      <c r="F15" s="103">
        <f t="shared" si="0"/>
        <v>6395000</v>
      </c>
    </row>
    <row r="16" spans="2:10" ht="93.75" customHeight="1" x14ac:dyDescent="0.2">
      <c r="B16" s="104" t="s">
        <v>177</v>
      </c>
      <c r="C16" s="105" t="s">
        <v>46</v>
      </c>
      <c r="D16" s="106">
        <f t="shared" si="0"/>
        <v>5867000</v>
      </c>
      <c r="E16" s="106">
        <f t="shared" si="0"/>
        <v>6112000</v>
      </c>
      <c r="F16" s="107">
        <f t="shared" si="0"/>
        <v>6395000</v>
      </c>
    </row>
    <row r="17" spans="2:6" ht="63.75" x14ac:dyDescent="0.2">
      <c r="B17" s="104" t="s">
        <v>176</v>
      </c>
      <c r="C17" s="105" t="s">
        <v>47</v>
      </c>
      <c r="D17" s="106">
        <v>5867000</v>
      </c>
      <c r="E17" s="107">
        <v>6112000</v>
      </c>
      <c r="F17" s="107">
        <v>6395000</v>
      </c>
    </row>
    <row r="18" spans="2:6" ht="102" x14ac:dyDescent="0.2">
      <c r="B18" s="104" t="s">
        <v>178</v>
      </c>
      <c r="C18" s="105" t="s">
        <v>48</v>
      </c>
      <c r="D18" s="106"/>
      <c r="E18" s="106"/>
      <c r="F18" s="107"/>
    </row>
    <row r="19" spans="2:6" ht="38.25" x14ac:dyDescent="0.2">
      <c r="B19" s="104" t="s">
        <v>179</v>
      </c>
      <c r="C19" s="105" t="s">
        <v>49</v>
      </c>
      <c r="D19" s="106"/>
      <c r="E19" s="106"/>
      <c r="F19" s="107"/>
    </row>
    <row r="20" spans="2:6" s="99" customFormat="1" ht="38.25" x14ac:dyDescent="0.2">
      <c r="B20" s="100" t="s">
        <v>50</v>
      </c>
      <c r="C20" s="101" t="s">
        <v>51</v>
      </c>
      <c r="D20" s="102">
        <f>D21</f>
        <v>2197725.1999999997</v>
      </c>
      <c r="E20" s="102">
        <f>E21</f>
        <v>2286735.85</v>
      </c>
      <c r="F20" s="103">
        <f>F21</f>
        <v>2286735.85</v>
      </c>
    </row>
    <row r="21" spans="2:6" ht="25.5" x14ac:dyDescent="0.2">
      <c r="B21" s="104" t="s">
        <v>52</v>
      </c>
      <c r="C21" s="105" t="s">
        <v>53</v>
      </c>
      <c r="D21" s="106">
        <f>D22+D23+D24+D25</f>
        <v>2197725.1999999997</v>
      </c>
      <c r="E21" s="106">
        <f>E22+E23+E24+E25</f>
        <v>2286735.85</v>
      </c>
      <c r="F21" s="106">
        <f>F22+F23+F24+F25</f>
        <v>2286735.85</v>
      </c>
    </row>
    <row r="22" spans="2:6" ht="76.5" x14ac:dyDescent="0.2">
      <c r="B22" s="104" t="s">
        <v>54</v>
      </c>
      <c r="C22" s="105" t="s">
        <v>55</v>
      </c>
      <c r="D22" s="106">
        <v>1013114.64</v>
      </c>
      <c r="E22" s="106">
        <v>1052530.3</v>
      </c>
      <c r="F22" s="106">
        <v>1052530.3</v>
      </c>
    </row>
    <row r="23" spans="2:6" ht="52.5" customHeight="1" x14ac:dyDescent="0.2">
      <c r="B23" s="104" t="s">
        <v>56</v>
      </c>
      <c r="C23" s="105" t="s">
        <v>57</v>
      </c>
      <c r="D23" s="106">
        <v>5084.03</v>
      </c>
      <c r="E23" s="106">
        <v>5189.58</v>
      </c>
      <c r="F23" s="106">
        <v>5189.58</v>
      </c>
    </row>
    <row r="24" spans="2:6" ht="76.5" x14ac:dyDescent="0.2">
      <c r="B24" s="104" t="s">
        <v>58</v>
      </c>
      <c r="C24" s="105" t="s">
        <v>59</v>
      </c>
      <c r="D24" s="106">
        <v>1319632.25</v>
      </c>
      <c r="E24" s="106">
        <v>1362606.82</v>
      </c>
      <c r="F24" s="106">
        <v>1362606.82</v>
      </c>
    </row>
    <row r="25" spans="2:6" ht="76.5" x14ac:dyDescent="0.2">
      <c r="B25" s="104" t="s">
        <v>60</v>
      </c>
      <c r="C25" s="105" t="s">
        <v>61</v>
      </c>
      <c r="D25" s="106">
        <v>-140105.72</v>
      </c>
      <c r="E25" s="106">
        <v>-133590.85</v>
      </c>
      <c r="F25" s="106">
        <v>-133590.85</v>
      </c>
    </row>
    <row r="26" spans="2:6" s="99" customFormat="1" x14ac:dyDescent="0.2">
      <c r="B26" s="100" t="s">
        <v>62</v>
      </c>
      <c r="C26" s="101" t="s">
        <v>63</v>
      </c>
      <c r="D26" s="102">
        <f>D27</f>
        <v>0</v>
      </c>
      <c r="E26" s="102">
        <f>E27</f>
        <v>0</v>
      </c>
      <c r="F26" s="103">
        <f>F27</f>
        <v>0</v>
      </c>
    </row>
    <row r="27" spans="2:6" x14ac:dyDescent="0.2">
      <c r="B27" s="104" t="s">
        <v>64</v>
      </c>
      <c r="C27" s="105" t="s">
        <v>65</v>
      </c>
      <c r="D27" s="106">
        <f>D28+D29</f>
        <v>0</v>
      </c>
      <c r="E27" s="106">
        <f>E28+E29</f>
        <v>0</v>
      </c>
      <c r="F27" s="107">
        <f>F28+F29</f>
        <v>0</v>
      </c>
    </row>
    <row r="28" spans="2:6" x14ac:dyDescent="0.2">
      <c r="B28" s="104" t="s">
        <v>66</v>
      </c>
      <c r="C28" s="105" t="s">
        <v>65</v>
      </c>
      <c r="D28" s="106">
        <v>0</v>
      </c>
      <c r="E28" s="106">
        <v>0</v>
      </c>
      <c r="F28" s="107">
        <v>0</v>
      </c>
    </row>
    <row r="29" spans="2:6" ht="25.5" x14ac:dyDescent="0.2">
      <c r="B29" s="104" t="s">
        <v>67</v>
      </c>
      <c r="C29" s="105" t="s">
        <v>68</v>
      </c>
      <c r="D29" s="106"/>
      <c r="E29" s="106"/>
      <c r="F29" s="107"/>
    </row>
    <row r="30" spans="2:6" s="99" customFormat="1" x14ac:dyDescent="0.2">
      <c r="B30" s="100" t="s">
        <v>69</v>
      </c>
      <c r="C30" s="101" t="s">
        <v>70</v>
      </c>
      <c r="D30" s="102">
        <f>D31+D33</f>
        <v>4964000</v>
      </c>
      <c r="E30" s="102">
        <f>E31+E33</f>
        <v>4951000</v>
      </c>
      <c r="F30" s="103">
        <f>F31+F33</f>
        <v>5126000</v>
      </c>
    </row>
    <row r="31" spans="2:6" x14ac:dyDescent="0.2">
      <c r="B31" s="104" t="s">
        <v>71</v>
      </c>
      <c r="C31" s="105" t="s">
        <v>72</v>
      </c>
      <c r="D31" s="106">
        <f>D32</f>
        <v>984000</v>
      </c>
      <c r="E31" s="106">
        <f>E32</f>
        <v>1139000</v>
      </c>
      <c r="F31" s="106">
        <v>1472000</v>
      </c>
    </row>
    <row r="32" spans="2:6" ht="38.25" x14ac:dyDescent="0.2">
      <c r="B32" s="104" t="s">
        <v>73</v>
      </c>
      <c r="C32" s="105" t="s">
        <v>74</v>
      </c>
      <c r="D32" s="106">
        <v>984000</v>
      </c>
      <c r="E32" s="106">
        <v>1139000</v>
      </c>
      <c r="F32" s="106">
        <v>1139000</v>
      </c>
    </row>
    <row r="33" spans="2:6" x14ac:dyDescent="0.2">
      <c r="B33" s="104" t="s">
        <v>75</v>
      </c>
      <c r="C33" s="105" t="s">
        <v>76</v>
      </c>
      <c r="D33" s="106">
        <f>D34+D36</f>
        <v>3980000</v>
      </c>
      <c r="E33" s="106">
        <f t="shared" ref="E33:F33" si="1">SUM(E34,E36)</f>
        <v>3812000</v>
      </c>
      <c r="F33" s="106">
        <f t="shared" si="1"/>
        <v>3654000</v>
      </c>
    </row>
    <row r="34" spans="2:6" x14ac:dyDescent="0.2">
      <c r="B34" s="104" t="s">
        <v>77</v>
      </c>
      <c r="C34" s="105" t="s">
        <v>78</v>
      </c>
      <c r="D34" s="106">
        <f>D35</f>
        <v>1216000</v>
      </c>
      <c r="E34" s="106">
        <v>1203000</v>
      </c>
      <c r="F34" s="106">
        <f>F35</f>
        <v>1191000</v>
      </c>
    </row>
    <row r="35" spans="2:6" ht="38.25" x14ac:dyDescent="0.2">
      <c r="B35" s="104" t="s">
        <v>79</v>
      </c>
      <c r="C35" s="105" t="s">
        <v>80</v>
      </c>
      <c r="D35" s="106">
        <v>1216000</v>
      </c>
      <c r="E35" s="107">
        <v>1203000</v>
      </c>
      <c r="F35" s="107">
        <v>1191000</v>
      </c>
    </row>
    <row r="36" spans="2:6" x14ac:dyDescent="0.2">
      <c r="B36" s="104" t="s">
        <v>81</v>
      </c>
      <c r="C36" s="105" t="s">
        <v>82</v>
      </c>
      <c r="D36" s="106">
        <f>D37</f>
        <v>2764000</v>
      </c>
      <c r="E36" s="106">
        <f>E37</f>
        <v>2609000</v>
      </c>
      <c r="F36" s="107">
        <f>F37</f>
        <v>2463000</v>
      </c>
    </row>
    <row r="37" spans="2:6" ht="38.25" x14ac:dyDescent="0.2">
      <c r="B37" s="104" t="s">
        <v>83</v>
      </c>
      <c r="C37" s="105" t="s">
        <v>84</v>
      </c>
      <c r="D37" s="106">
        <v>2764000</v>
      </c>
      <c r="E37" s="107">
        <v>2609000</v>
      </c>
      <c r="F37" s="107">
        <v>2463000</v>
      </c>
    </row>
    <row r="38" spans="2:6" s="99" customFormat="1" x14ac:dyDescent="0.2">
      <c r="B38" s="100" t="s">
        <v>85</v>
      </c>
      <c r="C38" s="101" t="s">
        <v>86</v>
      </c>
      <c r="D38" s="102">
        <f t="shared" ref="D38:F38" si="2">D39</f>
        <v>11000</v>
      </c>
      <c r="E38" s="102">
        <f t="shared" si="2"/>
        <v>11000</v>
      </c>
      <c r="F38" s="103">
        <f t="shared" si="2"/>
        <v>11000</v>
      </c>
    </row>
    <row r="39" spans="2:6" ht="38.25" x14ac:dyDescent="0.2">
      <c r="B39" s="104" t="s">
        <v>87</v>
      </c>
      <c r="C39" s="105" t="s">
        <v>88</v>
      </c>
      <c r="D39" s="106">
        <f>D40</f>
        <v>11000</v>
      </c>
      <c r="E39" s="106">
        <v>11000</v>
      </c>
      <c r="F39" s="107">
        <v>11000</v>
      </c>
    </row>
    <row r="40" spans="2:6" ht="63.75" x14ac:dyDescent="0.2">
      <c r="B40" s="104" t="s">
        <v>89</v>
      </c>
      <c r="C40" s="105" t="s">
        <v>90</v>
      </c>
      <c r="D40" s="106">
        <v>11000</v>
      </c>
      <c r="E40" s="106">
        <v>11000</v>
      </c>
      <c r="F40" s="107">
        <v>11000</v>
      </c>
    </row>
    <row r="41" spans="2:6" s="99" customFormat="1" ht="38.25" x14ac:dyDescent="0.2">
      <c r="B41" s="100" t="s">
        <v>91</v>
      </c>
      <c r="C41" s="101" t="s">
        <v>92</v>
      </c>
      <c r="D41" s="102">
        <f>D42+D47</f>
        <v>170000</v>
      </c>
      <c r="E41" s="102">
        <f>E42+E47</f>
        <v>176000</v>
      </c>
      <c r="F41" s="103">
        <f>F42+F47</f>
        <v>176000</v>
      </c>
    </row>
    <row r="42" spans="2:6" ht="76.5" x14ac:dyDescent="0.2">
      <c r="B42" s="104" t="s">
        <v>93</v>
      </c>
      <c r="C42" s="105" t="s">
        <v>94</v>
      </c>
      <c r="D42" s="106">
        <f>D43+D45</f>
        <v>170000</v>
      </c>
      <c r="E42" s="106">
        <f>E43+E45</f>
        <v>176000</v>
      </c>
      <c r="F42" s="107">
        <f>F43+F45</f>
        <v>176000</v>
      </c>
    </row>
    <row r="43" spans="2:6" ht="76.5" x14ac:dyDescent="0.2">
      <c r="B43" s="104" t="s">
        <v>95</v>
      </c>
      <c r="C43" s="105" t="s">
        <v>96</v>
      </c>
      <c r="D43" s="106">
        <f>D44</f>
        <v>100000</v>
      </c>
      <c r="E43" s="106">
        <v>100000</v>
      </c>
      <c r="F43" s="107">
        <v>100000</v>
      </c>
    </row>
    <row r="44" spans="2:6" ht="63.75" x14ac:dyDescent="0.2">
      <c r="B44" s="104" t="s">
        <v>97</v>
      </c>
      <c r="C44" s="105" t="s">
        <v>98</v>
      </c>
      <c r="D44" s="106">
        <v>100000</v>
      </c>
      <c r="E44" s="106"/>
      <c r="F44" s="107"/>
    </row>
    <row r="45" spans="2:6" ht="76.5" x14ac:dyDescent="0.2">
      <c r="B45" s="104" t="s">
        <v>99</v>
      </c>
      <c r="C45" s="105" t="s">
        <v>100</v>
      </c>
      <c r="D45" s="106">
        <f>D46</f>
        <v>70000</v>
      </c>
      <c r="E45" s="106">
        <f>E46</f>
        <v>76000</v>
      </c>
      <c r="F45" s="107">
        <f>F46</f>
        <v>76000</v>
      </c>
    </row>
    <row r="46" spans="2:6" ht="63.75" x14ac:dyDescent="0.2">
      <c r="B46" s="104" t="s">
        <v>101</v>
      </c>
      <c r="C46" s="105" t="s">
        <v>102</v>
      </c>
      <c r="D46" s="106">
        <v>70000</v>
      </c>
      <c r="E46" s="106">
        <v>76000</v>
      </c>
      <c r="F46" s="107">
        <v>76000</v>
      </c>
    </row>
    <row r="47" spans="2:6" ht="25.5" x14ac:dyDescent="0.2">
      <c r="B47" s="104" t="s">
        <v>103</v>
      </c>
      <c r="C47" s="105" t="s">
        <v>104</v>
      </c>
      <c r="D47" s="106">
        <f t="shared" ref="D47:F48" si="3">D48</f>
        <v>0</v>
      </c>
      <c r="E47" s="106">
        <f t="shared" si="3"/>
        <v>0</v>
      </c>
      <c r="F47" s="107">
        <f t="shared" si="3"/>
        <v>0</v>
      </c>
    </row>
    <row r="48" spans="2:6" ht="38.25" x14ac:dyDescent="0.2">
      <c r="B48" s="104" t="s">
        <v>105</v>
      </c>
      <c r="C48" s="105" t="s">
        <v>106</v>
      </c>
      <c r="D48" s="106">
        <f t="shared" si="3"/>
        <v>0</v>
      </c>
      <c r="E48" s="106">
        <f t="shared" si="3"/>
        <v>0</v>
      </c>
      <c r="F48" s="107">
        <f t="shared" si="3"/>
        <v>0</v>
      </c>
    </row>
    <row r="49" spans="2:6" ht="51" x14ac:dyDescent="0.2">
      <c r="B49" s="104" t="s">
        <v>107</v>
      </c>
      <c r="C49" s="105" t="s">
        <v>108</v>
      </c>
      <c r="D49" s="106"/>
      <c r="E49" s="106"/>
      <c r="F49" s="107"/>
    </row>
    <row r="50" spans="2:6" s="99" customFormat="1" x14ac:dyDescent="0.2">
      <c r="B50" s="108" t="s">
        <v>109</v>
      </c>
      <c r="C50" s="109" t="s">
        <v>110</v>
      </c>
      <c r="D50" s="160">
        <f>D51</f>
        <v>9960203</v>
      </c>
      <c r="E50" s="160">
        <f>E51</f>
        <v>7389854</v>
      </c>
      <c r="F50" s="160">
        <f>F51</f>
        <v>6964083</v>
      </c>
    </row>
    <row r="51" spans="2:6" s="99" customFormat="1" ht="38.25" x14ac:dyDescent="0.2">
      <c r="B51" s="100" t="s">
        <v>111</v>
      </c>
      <c r="C51" s="101" t="s">
        <v>112</v>
      </c>
      <c r="D51" s="159">
        <f>D52+D61+D65+D71</f>
        <v>9960203</v>
      </c>
      <c r="E51" s="159">
        <f>E52+E66+E71+E61+E63</f>
        <v>7389854</v>
      </c>
      <c r="F51" s="159">
        <f>F52+F66+F71+F61</f>
        <v>6964083</v>
      </c>
    </row>
    <row r="52" spans="2:6" ht="25.5" x14ac:dyDescent="0.2">
      <c r="B52" s="104" t="s">
        <v>191</v>
      </c>
      <c r="C52" s="110" t="s">
        <v>113</v>
      </c>
      <c r="D52" s="111">
        <f>D55+D56+D57+D59+D60</f>
        <v>9696000</v>
      </c>
      <c r="E52" s="111">
        <f>E53+E57</f>
        <v>7123000</v>
      </c>
      <c r="F52" s="112">
        <f>F53+F57</f>
        <v>6687000</v>
      </c>
    </row>
    <row r="53" spans="2:6" x14ac:dyDescent="0.2">
      <c r="B53" s="104" t="s">
        <v>190</v>
      </c>
      <c r="C53" s="105" t="s">
        <v>114</v>
      </c>
      <c r="D53" s="106">
        <f>D52</f>
        <v>9696000</v>
      </c>
      <c r="E53" s="106">
        <f>E54</f>
        <v>7123000</v>
      </c>
      <c r="F53" s="107">
        <f>F54</f>
        <v>6687000</v>
      </c>
    </row>
    <row r="54" spans="2:6" ht="25.5" x14ac:dyDescent="0.2">
      <c r="B54" s="104" t="s">
        <v>189</v>
      </c>
      <c r="C54" s="105" t="s">
        <v>115</v>
      </c>
      <c r="D54" s="106">
        <f>D55+D56</f>
        <v>8621000</v>
      </c>
      <c r="E54" s="106">
        <f>E55+E56</f>
        <v>7123000</v>
      </c>
      <c r="F54" s="107">
        <f>F55+F56</f>
        <v>6687000</v>
      </c>
    </row>
    <row r="55" spans="2:6" ht="25.5" x14ac:dyDescent="0.2">
      <c r="B55" s="113" t="s">
        <v>188</v>
      </c>
      <c r="C55" s="114" t="s">
        <v>116</v>
      </c>
      <c r="D55" s="106">
        <v>8507000</v>
      </c>
      <c r="E55" s="106">
        <v>7015000</v>
      </c>
      <c r="F55" s="107">
        <v>6579000</v>
      </c>
    </row>
    <row r="56" spans="2:6" ht="25.5" x14ac:dyDescent="0.2">
      <c r="B56" s="113" t="s">
        <v>187</v>
      </c>
      <c r="C56" s="114" t="s">
        <v>117</v>
      </c>
      <c r="D56" s="106">
        <v>114000</v>
      </c>
      <c r="E56" s="106">
        <v>108000</v>
      </c>
      <c r="F56" s="107">
        <v>108000</v>
      </c>
    </row>
    <row r="57" spans="2:6" ht="25.5" x14ac:dyDescent="0.2">
      <c r="B57" s="104" t="s">
        <v>186</v>
      </c>
      <c r="C57" s="105" t="s">
        <v>118</v>
      </c>
      <c r="D57" s="106">
        <f>D58</f>
        <v>1075000</v>
      </c>
      <c r="E57" s="106">
        <f>E58</f>
        <v>0</v>
      </c>
      <c r="F57" s="107">
        <f>F58</f>
        <v>0</v>
      </c>
    </row>
    <row r="58" spans="2:6" ht="38.25" x14ac:dyDescent="0.2">
      <c r="B58" s="104" t="s">
        <v>185</v>
      </c>
      <c r="C58" s="115" t="s">
        <v>150</v>
      </c>
      <c r="D58" s="106">
        <v>1075000</v>
      </c>
      <c r="E58" s="106"/>
      <c r="F58" s="107"/>
    </row>
    <row r="59" spans="2:6" ht="38.25" x14ac:dyDescent="0.2">
      <c r="B59" s="104" t="s">
        <v>184</v>
      </c>
      <c r="C59" s="115" t="s">
        <v>150</v>
      </c>
      <c r="D59" s="106"/>
      <c r="E59" s="106"/>
      <c r="F59" s="153"/>
    </row>
    <row r="60" spans="2:6" ht="51" x14ac:dyDescent="0.2">
      <c r="B60" s="104" t="s">
        <v>171</v>
      </c>
      <c r="C60" s="115" t="s">
        <v>172</v>
      </c>
      <c r="D60" s="106"/>
      <c r="E60" s="106"/>
      <c r="F60" s="153"/>
    </row>
    <row r="61" spans="2:6" s="154" customFormat="1" ht="25.5" x14ac:dyDescent="0.2">
      <c r="B61" s="116" t="s">
        <v>151</v>
      </c>
      <c r="C61" s="155" t="s">
        <v>152</v>
      </c>
      <c r="D61" s="158">
        <f>D62+D64+D63</f>
        <v>0</v>
      </c>
      <c r="E61" s="111"/>
      <c r="F61" s="156"/>
    </row>
    <row r="62" spans="2:6" s="154" customFormat="1" ht="38.25" x14ac:dyDescent="0.2">
      <c r="B62" s="169" t="s">
        <v>165</v>
      </c>
      <c r="C62" s="105" t="s">
        <v>166</v>
      </c>
      <c r="D62" s="157"/>
      <c r="E62" s="106"/>
      <c r="F62" s="153"/>
    </row>
    <row r="63" spans="2:6" s="154" customFormat="1" ht="52.9" customHeight="1" x14ac:dyDescent="0.2">
      <c r="B63" s="169" t="s">
        <v>170</v>
      </c>
      <c r="C63" s="105" t="s">
        <v>169</v>
      </c>
      <c r="D63" s="157"/>
      <c r="E63" s="106"/>
      <c r="F63" s="153"/>
    </row>
    <row r="64" spans="2:6" ht="51" x14ac:dyDescent="0.2">
      <c r="B64" s="169" t="s">
        <v>167</v>
      </c>
      <c r="C64" s="115" t="s">
        <v>168</v>
      </c>
      <c r="D64" s="157"/>
      <c r="E64" s="106"/>
      <c r="F64" s="153"/>
    </row>
    <row r="65" spans="2:6" x14ac:dyDescent="0.2">
      <c r="B65" s="116" t="s">
        <v>119</v>
      </c>
      <c r="C65" s="115" t="s">
        <v>175</v>
      </c>
      <c r="D65" s="157">
        <f>D66</f>
        <v>264203</v>
      </c>
      <c r="E65" s="106">
        <f>E66</f>
        <v>266854</v>
      </c>
      <c r="F65" s="153">
        <f>F66</f>
        <v>277083</v>
      </c>
    </row>
    <row r="66" spans="2:6" ht="25.5" x14ac:dyDescent="0.2">
      <c r="B66" s="116" t="s">
        <v>119</v>
      </c>
      <c r="C66" s="110" t="s">
        <v>120</v>
      </c>
      <c r="D66" s="111">
        <f>D68+D70</f>
        <v>264203</v>
      </c>
      <c r="E66" s="111">
        <f>E70+E68</f>
        <v>266854</v>
      </c>
      <c r="F66" s="111">
        <f>F70+F68</f>
        <v>277083</v>
      </c>
    </row>
    <row r="67" spans="2:6" ht="25.5" x14ac:dyDescent="0.2">
      <c r="B67" s="104" t="s">
        <v>193</v>
      </c>
      <c r="C67" s="105" t="s">
        <v>162</v>
      </c>
      <c r="D67" s="106">
        <f>D68</f>
        <v>9300</v>
      </c>
      <c r="E67" s="106">
        <f>E68</f>
        <v>9300</v>
      </c>
      <c r="F67" s="106">
        <f>F68</f>
        <v>9300</v>
      </c>
    </row>
    <row r="68" spans="2:6" ht="38.25" x14ac:dyDescent="0.2">
      <c r="B68" s="104" t="s">
        <v>193</v>
      </c>
      <c r="C68" s="105" t="s">
        <v>161</v>
      </c>
      <c r="D68" s="106">
        <v>9300</v>
      </c>
      <c r="E68" s="106">
        <v>9300</v>
      </c>
      <c r="F68" s="106">
        <v>9300</v>
      </c>
    </row>
    <row r="69" spans="2:6" ht="39.75" customHeight="1" x14ac:dyDescent="0.2">
      <c r="B69" s="104" t="s">
        <v>192</v>
      </c>
      <c r="C69" s="105" t="s">
        <v>121</v>
      </c>
      <c r="D69" s="106">
        <f>D70</f>
        <v>254903</v>
      </c>
      <c r="E69" s="106">
        <f>E70</f>
        <v>257554</v>
      </c>
      <c r="F69" s="107">
        <f>F70</f>
        <v>267783</v>
      </c>
    </row>
    <row r="70" spans="2:6" ht="41.25" customHeight="1" x14ac:dyDescent="0.2">
      <c r="B70" s="104" t="s">
        <v>122</v>
      </c>
      <c r="C70" s="105" t="s">
        <v>123</v>
      </c>
      <c r="D70" s="106">
        <v>254903</v>
      </c>
      <c r="E70" s="106">
        <v>257554</v>
      </c>
      <c r="F70" s="107">
        <v>267783</v>
      </c>
    </row>
    <row r="71" spans="2:6" ht="15.75" customHeight="1" x14ac:dyDescent="0.2">
      <c r="B71" s="116" t="s">
        <v>124</v>
      </c>
      <c r="C71" s="110" t="s">
        <v>125</v>
      </c>
      <c r="D71" s="111">
        <f>D77</f>
        <v>0</v>
      </c>
      <c r="E71" s="111">
        <f>E72+E74</f>
        <v>0</v>
      </c>
      <c r="F71" s="111">
        <f>F72+F74</f>
        <v>0</v>
      </c>
    </row>
    <row r="72" spans="2:6" ht="53.25" customHeight="1" x14ac:dyDescent="0.2">
      <c r="B72" s="104" t="s">
        <v>126</v>
      </c>
      <c r="C72" s="105" t="s">
        <v>127</v>
      </c>
      <c r="D72" s="106">
        <f>D73</f>
        <v>0</v>
      </c>
      <c r="E72" s="106">
        <f>E73</f>
        <v>0</v>
      </c>
      <c r="F72" s="107">
        <f>F73</f>
        <v>0</v>
      </c>
    </row>
    <row r="73" spans="2:6" ht="53.25" customHeight="1" x14ac:dyDescent="0.2">
      <c r="B73" s="104" t="s">
        <v>128</v>
      </c>
      <c r="C73" s="105" t="s">
        <v>129</v>
      </c>
      <c r="D73" s="106"/>
      <c r="E73" s="106"/>
      <c r="F73" s="107"/>
    </row>
    <row r="74" spans="2:6" ht="27.75" customHeight="1" x14ac:dyDescent="0.2">
      <c r="B74" s="104" t="s">
        <v>130</v>
      </c>
      <c r="C74" s="105" t="s">
        <v>131</v>
      </c>
      <c r="D74" s="106">
        <f>D77</f>
        <v>0</v>
      </c>
      <c r="E74" s="106">
        <f>SUM(E75:E80)</f>
        <v>0</v>
      </c>
      <c r="F74" s="106">
        <f>SUM(F75:F80)</f>
        <v>0</v>
      </c>
    </row>
    <row r="75" spans="2:6" ht="39.75" customHeight="1" x14ac:dyDescent="0.2">
      <c r="B75" s="104" t="s">
        <v>163</v>
      </c>
      <c r="C75" s="105" t="s">
        <v>132</v>
      </c>
      <c r="D75" s="106"/>
      <c r="E75" s="106"/>
      <c r="F75" s="106"/>
    </row>
    <row r="76" spans="2:6" ht="54" customHeight="1" x14ac:dyDescent="0.2">
      <c r="B76" s="104" t="s">
        <v>133</v>
      </c>
      <c r="C76" s="105" t="s">
        <v>134</v>
      </c>
      <c r="D76" s="106"/>
      <c r="E76" s="106"/>
      <c r="F76" s="107"/>
    </row>
    <row r="77" spans="2:6" ht="73.900000000000006" customHeight="1" x14ac:dyDescent="0.2">
      <c r="B77" s="104" t="s">
        <v>173</v>
      </c>
      <c r="C77" s="105" t="s">
        <v>174</v>
      </c>
      <c r="D77" s="106"/>
      <c r="E77" s="106"/>
      <c r="F77" s="107"/>
    </row>
    <row r="78" spans="2:6" ht="81" customHeight="1" x14ac:dyDescent="0.2">
      <c r="B78" s="104" t="s">
        <v>135</v>
      </c>
      <c r="C78" s="105" t="s">
        <v>136</v>
      </c>
      <c r="D78" s="106"/>
      <c r="E78" s="106"/>
      <c r="F78" s="107"/>
    </row>
    <row r="79" spans="2:6" ht="51" x14ac:dyDescent="0.2">
      <c r="B79" s="104" t="s">
        <v>137</v>
      </c>
      <c r="C79" s="105" t="s">
        <v>138</v>
      </c>
      <c r="D79" s="106"/>
      <c r="E79" s="106"/>
      <c r="F79" s="107"/>
    </row>
    <row r="80" spans="2:6" ht="51" x14ac:dyDescent="0.2">
      <c r="B80" s="104" t="s">
        <v>139</v>
      </c>
      <c r="C80" s="105" t="s">
        <v>140</v>
      </c>
      <c r="D80" s="106"/>
      <c r="E80" s="106"/>
      <c r="F80" s="107"/>
    </row>
    <row r="81" spans="2:6" ht="13.5" thickBot="1" x14ac:dyDescent="0.25">
      <c r="B81" s="117"/>
      <c r="C81" s="118" t="s">
        <v>141</v>
      </c>
      <c r="D81" s="170">
        <f>D50+D14</f>
        <v>23169928.199999999</v>
      </c>
      <c r="E81" s="119">
        <f>E50+E14</f>
        <v>20926589.850000001</v>
      </c>
      <c r="F81" s="120">
        <f>F50+F14</f>
        <v>20958818.850000001</v>
      </c>
    </row>
  </sheetData>
  <mergeCells count="8">
    <mergeCell ref="E1:F1"/>
    <mergeCell ref="E6:F6"/>
    <mergeCell ref="B10:F10"/>
    <mergeCell ref="B11:F11"/>
    <mergeCell ref="E3:F3"/>
    <mergeCell ref="B9:F9"/>
    <mergeCell ref="E4:F4"/>
    <mergeCell ref="E5:F5"/>
  </mergeCells>
  <pageMargins left="0.74803149606299213" right="0.15748031496062992" top="0.15748031496062992" bottom="0.15748031496062992" header="0.15748031496062992" footer="0.51181102362204722"/>
  <pageSetup paperSize="9" scale="70" orientation="portrait" r:id="rId1"/>
  <headerFooter alignWithMargins="0"/>
  <colBreaks count="1" manualBreakCount="1">
    <brk id="7" max="1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tabSelected="1" showWhiteSpace="0" topLeftCell="N22" workbookViewId="0">
      <selection activeCell="Y37" sqref="Y37"/>
    </sheetView>
  </sheetViews>
  <sheetFormatPr defaultColWidth="9.140625" defaultRowHeight="12.75" x14ac:dyDescent="0.2"/>
  <cols>
    <col min="1" max="1" width="1.140625" style="1" hidden="1" customWidth="1"/>
    <col min="2" max="12" width="0" style="1" hidden="1" customWidth="1"/>
    <col min="13" max="13" width="0.42578125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6" style="1" customWidth="1"/>
    <col min="18" max="24" width="0" style="1" hidden="1" customWidth="1"/>
    <col min="25" max="25" width="14.42578125" style="1" customWidth="1"/>
    <col min="26" max="26" width="15.7109375" style="1" customWidth="1"/>
    <col min="27" max="27" width="17.140625" style="1" customWidth="1"/>
    <col min="28" max="28" width="0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31" ht="12.75" customHeight="1" x14ac:dyDescent="0.25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2"/>
      <c r="Z1" s="30"/>
      <c r="AA1" s="2"/>
      <c r="AB1" s="3"/>
      <c r="AC1" s="2"/>
    </row>
    <row r="2" spans="1:31" ht="12.75" customHeight="1" x14ac:dyDescent="0.25">
      <c r="A2" s="3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02" t="s">
        <v>196</v>
      </c>
      <c r="R2" s="201"/>
      <c r="S2" s="201"/>
      <c r="T2" s="201"/>
      <c r="U2" s="201"/>
      <c r="V2" s="201"/>
      <c r="W2" s="201"/>
      <c r="X2" s="201"/>
      <c r="Y2" s="201"/>
      <c r="Z2" s="201"/>
      <c r="AA2" s="2"/>
      <c r="AB2" s="3"/>
      <c r="AC2" s="2"/>
    </row>
    <row r="3" spans="1:31" ht="12.75" customHeight="1" x14ac:dyDescent="0.25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3"/>
      <c r="X3" s="31"/>
      <c r="Y3" s="39" t="s">
        <v>35</v>
      </c>
      <c r="Z3" s="30"/>
      <c r="AA3" s="2"/>
      <c r="AB3" s="3"/>
      <c r="AC3" s="2"/>
    </row>
    <row r="4" spans="1:31" ht="12.75" customHeight="1" x14ac:dyDescent="0.25">
      <c r="A4" s="3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3"/>
      <c r="X4" s="31"/>
      <c r="Y4" s="39" t="s">
        <v>34</v>
      </c>
      <c r="Z4" s="30"/>
      <c r="AA4" s="3"/>
      <c r="AB4" s="3"/>
      <c r="AC4" s="2"/>
    </row>
    <row r="5" spans="1:31" ht="12.75" customHeight="1" x14ac:dyDescent="0.25">
      <c r="A5" s="3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4"/>
      <c r="P5" s="4"/>
      <c r="Q5" s="2"/>
      <c r="R5" s="34"/>
      <c r="S5" s="36"/>
      <c r="T5" s="34"/>
      <c r="U5" s="34"/>
      <c r="V5" s="34"/>
      <c r="W5" s="33"/>
      <c r="X5" s="35"/>
      <c r="Y5" s="203" t="s">
        <v>157</v>
      </c>
      <c r="Z5" s="173"/>
      <c r="AA5" s="28"/>
      <c r="AB5" s="3"/>
      <c r="AC5" s="2"/>
    </row>
    <row r="6" spans="1:31" ht="12.75" customHeight="1" x14ac:dyDescent="0.25">
      <c r="A6" s="32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4"/>
      <c r="P6" s="4"/>
      <c r="Q6" s="2"/>
      <c r="R6" s="34"/>
      <c r="S6" s="36"/>
      <c r="T6" s="34"/>
      <c r="U6" s="34"/>
      <c r="V6" s="34"/>
      <c r="W6" s="33"/>
      <c r="X6" s="35"/>
      <c r="Y6" s="39" t="s">
        <v>142</v>
      </c>
      <c r="Z6" s="34"/>
      <c r="AA6" s="28"/>
      <c r="AB6" s="3"/>
      <c r="AC6" s="2"/>
    </row>
    <row r="7" spans="1:31" ht="12.75" customHeight="1" x14ac:dyDescent="0.25">
      <c r="A7" s="3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4"/>
      <c r="P7" s="4"/>
      <c r="Q7" s="2"/>
      <c r="R7" s="34"/>
      <c r="S7" s="36"/>
      <c r="T7" s="34"/>
      <c r="U7" s="34"/>
      <c r="V7" s="34"/>
      <c r="W7" s="33"/>
      <c r="X7" s="35"/>
      <c r="Y7" s="39" t="s">
        <v>143</v>
      </c>
      <c r="Z7" s="34"/>
      <c r="AA7" s="28"/>
      <c r="AB7" s="3"/>
      <c r="AC7" s="2"/>
    </row>
    <row r="8" spans="1:31" ht="12.75" customHeight="1" x14ac:dyDescent="0.25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3"/>
      <c r="X8" s="31"/>
      <c r="Y8" s="203" t="s">
        <v>180</v>
      </c>
      <c r="Z8" s="173"/>
      <c r="AA8" s="2"/>
      <c r="AB8" s="3"/>
      <c r="AC8" s="2"/>
    </row>
    <row r="9" spans="1:31" ht="12.75" customHeight="1" x14ac:dyDescent="0.25">
      <c r="A9" s="3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0"/>
      <c r="AA9" s="3"/>
      <c r="AB9" s="3"/>
      <c r="AC9" s="2"/>
    </row>
    <row r="10" spans="1:31" ht="12.75" customHeight="1" x14ac:dyDescent="0.25">
      <c r="A10" s="2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22"/>
      <c r="AC10" s="162"/>
      <c r="AD10" s="163"/>
      <c r="AE10" s="163"/>
    </row>
    <row r="11" spans="1:31" ht="12.75" customHeight="1" x14ac:dyDescent="0.25">
      <c r="A11" s="29" t="s">
        <v>36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02" t="s">
        <v>160</v>
      </c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122"/>
      <c r="AC11" s="162"/>
      <c r="AD11" s="163"/>
      <c r="AE11" s="163"/>
    </row>
    <row r="12" spans="1:31" ht="12.75" customHeight="1" x14ac:dyDescent="0.25">
      <c r="A12" s="29" t="s">
        <v>155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02" t="s">
        <v>194</v>
      </c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122"/>
      <c r="AC12" s="162"/>
      <c r="AD12" s="163"/>
      <c r="AE12" s="163"/>
    </row>
    <row r="13" spans="1:31" ht="12.75" customHeight="1" x14ac:dyDescent="0.2">
      <c r="A13" s="27" t="s">
        <v>154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98" t="s">
        <v>195</v>
      </c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22"/>
      <c r="AC13" s="162"/>
      <c r="AD13" s="163"/>
      <c r="AE13" s="163"/>
    </row>
    <row r="14" spans="1:31" ht="12.75" customHeight="1" x14ac:dyDescent="0.25">
      <c r="A14" s="27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0"/>
      <c r="N14" s="200" t="s">
        <v>37</v>
      </c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122"/>
      <c r="AC14" s="162"/>
      <c r="AD14" s="163"/>
      <c r="AE14" s="163"/>
    </row>
    <row r="15" spans="1:31" ht="12.75" customHeight="1" thickBot="1" x14ac:dyDescent="0.3">
      <c r="A15" s="2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2"/>
      <c r="AA15" s="43" t="s">
        <v>33</v>
      </c>
      <c r="AB15" s="3"/>
      <c r="AC15" s="2"/>
    </row>
    <row r="16" spans="1:31" ht="42" customHeight="1" thickBot="1" x14ac:dyDescent="0.25">
      <c r="A16" s="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1"/>
      <c r="M16" s="20"/>
      <c r="N16" s="44" t="s">
        <v>32</v>
      </c>
      <c r="O16" s="45" t="s">
        <v>31</v>
      </c>
      <c r="P16" s="46" t="s">
        <v>30</v>
      </c>
      <c r="Q16" s="46" t="s">
        <v>29</v>
      </c>
      <c r="R16" s="47" t="s">
        <v>28</v>
      </c>
      <c r="S16" s="180" t="s">
        <v>27</v>
      </c>
      <c r="T16" s="180"/>
      <c r="U16" s="180"/>
      <c r="V16" s="180"/>
      <c r="W16" s="45" t="s">
        <v>26</v>
      </c>
      <c r="X16" s="46" t="s">
        <v>25</v>
      </c>
      <c r="Y16" s="46" t="s">
        <v>153</v>
      </c>
      <c r="Z16" s="171" t="s">
        <v>156</v>
      </c>
      <c r="AA16" s="48" t="s">
        <v>183</v>
      </c>
      <c r="AB16" s="19"/>
      <c r="AC16" s="3"/>
    </row>
    <row r="17" spans="1:29" ht="12" customHeight="1" thickBot="1" x14ac:dyDescent="0.3">
      <c r="A17" s="15"/>
      <c r="B17" s="17"/>
      <c r="C17" s="49"/>
      <c r="D17" s="18"/>
      <c r="E17" s="17"/>
      <c r="F17" s="17"/>
      <c r="G17" s="17"/>
      <c r="H17" s="17"/>
      <c r="I17" s="17"/>
      <c r="J17" s="17"/>
      <c r="K17" s="17"/>
      <c r="L17" s="17"/>
      <c r="M17" s="16"/>
      <c r="N17" s="50">
        <v>1</v>
      </c>
      <c r="O17" s="51">
        <v>2</v>
      </c>
      <c r="P17" s="50">
        <v>2</v>
      </c>
      <c r="Q17" s="50">
        <v>3</v>
      </c>
      <c r="R17" s="52">
        <v>5</v>
      </c>
      <c r="S17" s="181">
        <v>5</v>
      </c>
      <c r="T17" s="181"/>
      <c r="U17" s="181"/>
      <c r="V17" s="181"/>
      <c r="W17" s="53">
        <v>6</v>
      </c>
      <c r="X17" s="51">
        <v>7</v>
      </c>
      <c r="Y17" s="50">
        <v>4</v>
      </c>
      <c r="Z17" s="50">
        <v>5</v>
      </c>
      <c r="AA17" s="50">
        <v>6</v>
      </c>
      <c r="AB17" s="15"/>
      <c r="AC17" s="3"/>
    </row>
    <row r="18" spans="1:29" ht="15" customHeight="1" x14ac:dyDescent="0.2">
      <c r="A18" s="8"/>
      <c r="B18" s="54"/>
      <c r="C18" s="55"/>
      <c r="D18" s="182" t="s">
        <v>24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3"/>
      <c r="P18" s="56">
        <v>1</v>
      </c>
      <c r="Q18" s="57" t="s">
        <v>3</v>
      </c>
      <c r="R18" s="58" t="s">
        <v>38</v>
      </c>
      <c r="S18" s="59" t="s">
        <v>3</v>
      </c>
      <c r="T18" s="60" t="s">
        <v>4</v>
      </c>
      <c r="U18" s="59" t="s">
        <v>3</v>
      </c>
      <c r="V18" s="61" t="s">
        <v>2</v>
      </c>
      <c r="W18" s="184"/>
      <c r="X18" s="185"/>
      <c r="Y18" s="82">
        <f>Y22+Y21+Y20+Y19</f>
        <v>12113266</v>
      </c>
      <c r="Z18" s="82">
        <f>Z22+Z20+Z19</f>
        <v>10007850</v>
      </c>
      <c r="AA18" s="82">
        <f>AA22+AA20+AA19</f>
        <v>10007850</v>
      </c>
      <c r="AB18" s="62"/>
      <c r="AC18" s="63"/>
    </row>
    <row r="19" spans="1:29" ht="49.5" customHeight="1" x14ac:dyDescent="0.2">
      <c r="A19" s="8"/>
      <c r="B19" s="64"/>
      <c r="C19" s="65"/>
      <c r="D19" s="66"/>
      <c r="E19" s="186" t="s">
        <v>23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P19" s="7">
        <v>1</v>
      </c>
      <c r="Q19" s="6">
        <v>2</v>
      </c>
      <c r="R19" s="67" t="s">
        <v>38</v>
      </c>
      <c r="S19" s="6" t="s">
        <v>3</v>
      </c>
      <c r="T19" s="68" t="s">
        <v>4</v>
      </c>
      <c r="U19" s="6" t="s">
        <v>3</v>
      </c>
      <c r="V19" s="69" t="s">
        <v>2</v>
      </c>
      <c r="W19" s="188"/>
      <c r="X19" s="189"/>
      <c r="Y19" s="80">
        <v>1419578</v>
      </c>
      <c r="Z19" s="80">
        <v>1419732</v>
      </c>
      <c r="AA19" s="80">
        <v>1419732</v>
      </c>
      <c r="AB19" s="70"/>
      <c r="AC19" s="63"/>
    </row>
    <row r="20" spans="1:29" ht="65.25" customHeight="1" x14ac:dyDescent="0.2">
      <c r="A20" s="8"/>
      <c r="B20" s="64"/>
      <c r="C20" s="65"/>
      <c r="D20" s="66"/>
      <c r="E20" s="186" t="s">
        <v>22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7"/>
      <c r="P20" s="7">
        <v>1</v>
      </c>
      <c r="Q20" s="6">
        <v>4</v>
      </c>
      <c r="R20" s="67" t="s">
        <v>38</v>
      </c>
      <c r="S20" s="6" t="s">
        <v>3</v>
      </c>
      <c r="T20" s="68" t="s">
        <v>4</v>
      </c>
      <c r="U20" s="6" t="s">
        <v>3</v>
      </c>
      <c r="V20" s="69" t="s">
        <v>2</v>
      </c>
      <c r="W20" s="188"/>
      <c r="X20" s="189"/>
      <c r="Y20" s="80">
        <v>4727618</v>
      </c>
      <c r="Z20" s="80">
        <v>4723118</v>
      </c>
      <c r="AA20" s="80">
        <v>4723118</v>
      </c>
      <c r="AB20" s="70"/>
      <c r="AC20" s="63"/>
    </row>
    <row r="21" spans="1:29" ht="65.25" customHeight="1" x14ac:dyDescent="0.2">
      <c r="A21" s="8"/>
      <c r="B21" s="64"/>
      <c r="C21" s="65"/>
      <c r="D21" s="168"/>
      <c r="E21" s="164"/>
      <c r="F21" s="164"/>
      <c r="G21" s="164"/>
      <c r="H21" s="164"/>
      <c r="I21" s="164"/>
      <c r="J21" s="164"/>
      <c r="K21" s="164"/>
      <c r="L21" s="164"/>
      <c r="M21" s="164"/>
      <c r="N21" s="164" t="s">
        <v>149</v>
      </c>
      <c r="O21" s="165"/>
      <c r="P21" s="7">
        <v>1</v>
      </c>
      <c r="Q21" s="6">
        <v>6</v>
      </c>
      <c r="R21" s="67"/>
      <c r="S21" s="6"/>
      <c r="T21" s="68"/>
      <c r="U21" s="6"/>
      <c r="V21" s="69"/>
      <c r="W21" s="166"/>
      <c r="X21" s="167"/>
      <c r="Y21" s="80">
        <v>54100</v>
      </c>
      <c r="Z21" s="80"/>
      <c r="AA21" s="80"/>
      <c r="AB21" s="70"/>
      <c r="AC21" s="63"/>
    </row>
    <row r="22" spans="1:29" ht="15" customHeight="1" x14ac:dyDescent="0.2">
      <c r="A22" s="8"/>
      <c r="B22" s="64"/>
      <c r="C22" s="65"/>
      <c r="D22" s="66"/>
      <c r="E22" s="186" t="s">
        <v>21</v>
      </c>
      <c r="F22" s="186"/>
      <c r="G22" s="186"/>
      <c r="H22" s="186"/>
      <c r="I22" s="186"/>
      <c r="J22" s="186"/>
      <c r="K22" s="186"/>
      <c r="L22" s="186"/>
      <c r="M22" s="186"/>
      <c r="N22" s="186"/>
      <c r="O22" s="187"/>
      <c r="P22" s="7">
        <v>1</v>
      </c>
      <c r="Q22" s="6">
        <v>13</v>
      </c>
      <c r="R22" s="67" t="s">
        <v>38</v>
      </c>
      <c r="S22" s="6" t="s">
        <v>3</v>
      </c>
      <c r="T22" s="68" t="s">
        <v>4</v>
      </c>
      <c r="U22" s="6" t="s">
        <v>3</v>
      </c>
      <c r="V22" s="69" t="s">
        <v>2</v>
      </c>
      <c r="W22" s="188"/>
      <c r="X22" s="189"/>
      <c r="Y22" s="80">
        <v>5911970</v>
      </c>
      <c r="Z22" s="80">
        <v>3865000</v>
      </c>
      <c r="AA22" s="80">
        <v>3865000</v>
      </c>
      <c r="AB22" s="70"/>
      <c r="AC22" s="63"/>
    </row>
    <row r="23" spans="1:29" ht="15" customHeight="1" x14ac:dyDescent="0.2">
      <c r="A23" s="8"/>
      <c r="B23" s="64"/>
      <c r="C23" s="71"/>
      <c r="D23" s="190" t="s">
        <v>20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  <c r="P23" s="38">
        <v>2</v>
      </c>
      <c r="Q23" s="37" t="s">
        <v>3</v>
      </c>
      <c r="R23" s="67" t="s">
        <v>38</v>
      </c>
      <c r="S23" s="6" t="s">
        <v>3</v>
      </c>
      <c r="T23" s="68" t="s">
        <v>4</v>
      </c>
      <c r="U23" s="6" t="s">
        <v>3</v>
      </c>
      <c r="V23" s="69" t="s">
        <v>2</v>
      </c>
      <c r="W23" s="192"/>
      <c r="X23" s="193"/>
      <c r="Y23" s="83">
        <f>Y24</f>
        <v>254903</v>
      </c>
      <c r="Z23" s="83">
        <f>Z24</f>
        <v>257554</v>
      </c>
      <c r="AA23" s="83">
        <f>AA24</f>
        <v>267783</v>
      </c>
      <c r="AB23" s="70"/>
      <c r="AC23" s="63"/>
    </row>
    <row r="24" spans="1:29" ht="15" customHeight="1" x14ac:dyDescent="0.2">
      <c r="A24" s="8"/>
      <c r="B24" s="64"/>
      <c r="C24" s="65"/>
      <c r="D24" s="66"/>
      <c r="E24" s="186" t="s">
        <v>19</v>
      </c>
      <c r="F24" s="186"/>
      <c r="G24" s="186"/>
      <c r="H24" s="186"/>
      <c r="I24" s="186"/>
      <c r="J24" s="186"/>
      <c r="K24" s="186"/>
      <c r="L24" s="186"/>
      <c r="M24" s="186"/>
      <c r="N24" s="186"/>
      <c r="O24" s="187"/>
      <c r="P24" s="7">
        <v>2</v>
      </c>
      <c r="Q24" s="6">
        <v>3</v>
      </c>
      <c r="R24" s="67" t="s">
        <v>38</v>
      </c>
      <c r="S24" s="6" t="s">
        <v>3</v>
      </c>
      <c r="T24" s="68" t="s">
        <v>4</v>
      </c>
      <c r="U24" s="6" t="s">
        <v>3</v>
      </c>
      <c r="V24" s="69" t="s">
        <v>2</v>
      </c>
      <c r="W24" s="188"/>
      <c r="X24" s="189"/>
      <c r="Y24" s="80">
        <v>254903</v>
      </c>
      <c r="Z24" s="80">
        <v>257554</v>
      </c>
      <c r="AA24" s="80">
        <v>267783</v>
      </c>
      <c r="AB24" s="70"/>
      <c r="AC24" s="63"/>
    </row>
    <row r="25" spans="1:29" ht="29.25" customHeight="1" x14ac:dyDescent="0.2">
      <c r="A25" s="8"/>
      <c r="B25" s="64"/>
      <c r="C25" s="71"/>
      <c r="D25" s="190" t="s">
        <v>18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/>
      <c r="P25" s="38">
        <v>3</v>
      </c>
      <c r="Q25" s="37" t="s">
        <v>3</v>
      </c>
      <c r="R25" s="67" t="s">
        <v>38</v>
      </c>
      <c r="S25" s="6" t="s">
        <v>3</v>
      </c>
      <c r="T25" s="68" t="s">
        <v>4</v>
      </c>
      <c r="U25" s="6" t="s">
        <v>3</v>
      </c>
      <c r="V25" s="69" t="s">
        <v>2</v>
      </c>
      <c r="W25" s="192"/>
      <c r="X25" s="193"/>
      <c r="Y25" s="83">
        <f>Y26+Y27</f>
        <v>72675</v>
      </c>
      <c r="Z25" s="83">
        <f t="shared" ref="Z25:AA25" si="0">Z26+Z27</f>
        <v>72675</v>
      </c>
      <c r="AA25" s="83">
        <f t="shared" si="0"/>
        <v>72675</v>
      </c>
      <c r="AB25" s="70"/>
      <c r="AC25" s="63"/>
    </row>
    <row r="26" spans="1:29" ht="17.25" customHeight="1" x14ac:dyDescent="0.2">
      <c r="A26" s="8"/>
      <c r="B26" s="64"/>
      <c r="C26" s="65"/>
      <c r="D26" s="66"/>
      <c r="E26" s="186" t="s">
        <v>17</v>
      </c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P26" s="7">
        <v>3</v>
      </c>
      <c r="Q26" s="6">
        <v>10</v>
      </c>
      <c r="R26" s="67" t="s">
        <v>38</v>
      </c>
      <c r="S26" s="6" t="s">
        <v>3</v>
      </c>
      <c r="T26" s="68" t="s">
        <v>4</v>
      </c>
      <c r="U26" s="6" t="s">
        <v>3</v>
      </c>
      <c r="V26" s="69" t="s">
        <v>2</v>
      </c>
      <c r="W26" s="188"/>
      <c r="X26" s="189"/>
      <c r="Y26" s="80">
        <v>63375</v>
      </c>
      <c r="Z26" s="80">
        <v>63375</v>
      </c>
      <c r="AA26" s="80">
        <v>63375</v>
      </c>
      <c r="AB26" s="70"/>
      <c r="AC26" s="63"/>
    </row>
    <row r="27" spans="1:29" ht="16.149999999999999" customHeight="1" x14ac:dyDescent="0.2">
      <c r="A27" s="8"/>
      <c r="B27" s="64"/>
      <c r="C27" s="65"/>
      <c r="D27" s="66"/>
      <c r="E27" s="186" t="s">
        <v>164</v>
      </c>
      <c r="F27" s="186"/>
      <c r="G27" s="186"/>
      <c r="H27" s="186"/>
      <c r="I27" s="186"/>
      <c r="J27" s="186"/>
      <c r="K27" s="186"/>
      <c r="L27" s="186"/>
      <c r="M27" s="186"/>
      <c r="N27" s="186"/>
      <c r="O27" s="187"/>
      <c r="P27" s="7">
        <v>3</v>
      </c>
      <c r="Q27" s="6">
        <v>4</v>
      </c>
      <c r="R27" s="67" t="s">
        <v>38</v>
      </c>
      <c r="S27" s="6" t="s">
        <v>3</v>
      </c>
      <c r="T27" s="68" t="s">
        <v>4</v>
      </c>
      <c r="U27" s="6" t="s">
        <v>3</v>
      </c>
      <c r="V27" s="69" t="s">
        <v>2</v>
      </c>
      <c r="W27" s="188"/>
      <c r="X27" s="189"/>
      <c r="Y27" s="80">
        <v>9300</v>
      </c>
      <c r="Z27" s="80">
        <v>9300</v>
      </c>
      <c r="AA27" s="80">
        <v>9300</v>
      </c>
      <c r="AB27" s="70"/>
      <c r="AC27" s="63"/>
    </row>
    <row r="28" spans="1:29" ht="15" customHeight="1" x14ac:dyDescent="0.2">
      <c r="A28" s="8"/>
      <c r="B28" s="64"/>
      <c r="C28" s="71"/>
      <c r="D28" s="190" t="s">
        <v>16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1"/>
      <c r="P28" s="38">
        <v>4</v>
      </c>
      <c r="Q28" s="37" t="s">
        <v>3</v>
      </c>
      <c r="R28" s="67" t="s">
        <v>38</v>
      </c>
      <c r="S28" s="6" t="s">
        <v>3</v>
      </c>
      <c r="T28" s="68" t="s">
        <v>4</v>
      </c>
      <c r="U28" s="6" t="s">
        <v>3</v>
      </c>
      <c r="V28" s="69" t="s">
        <v>2</v>
      </c>
      <c r="W28" s="192"/>
      <c r="X28" s="193"/>
      <c r="Y28" s="83">
        <f>Y29+Y30</f>
        <v>4644525.2</v>
      </c>
      <c r="Z28" s="83">
        <f>Z29+Z30</f>
        <v>3485346.1</v>
      </c>
      <c r="AA28" s="83">
        <f>AA29+AA30</f>
        <v>2995912.6</v>
      </c>
      <c r="AB28" s="70"/>
      <c r="AC28" s="63"/>
    </row>
    <row r="29" spans="1:29" ht="15" customHeight="1" x14ac:dyDescent="0.2">
      <c r="A29" s="8"/>
      <c r="B29" s="64"/>
      <c r="C29" s="65"/>
      <c r="D29" s="66"/>
      <c r="E29" s="186" t="s">
        <v>15</v>
      </c>
      <c r="F29" s="186"/>
      <c r="G29" s="186"/>
      <c r="H29" s="186"/>
      <c r="I29" s="186"/>
      <c r="J29" s="186"/>
      <c r="K29" s="186"/>
      <c r="L29" s="186"/>
      <c r="M29" s="186"/>
      <c r="N29" s="186"/>
      <c r="O29" s="187"/>
      <c r="P29" s="7">
        <v>4</v>
      </c>
      <c r="Q29" s="6">
        <v>9</v>
      </c>
      <c r="R29" s="67" t="s">
        <v>38</v>
      </c>
      <c r="S29" s="6" t="s">
        <v>3</v>
      </c>
      <c r="T29" s="68" t="s">
        <v>4</v>
      </c>
      <c r="U29" s="6" t="s">
        <v>3</v>
      </c>
      <c r="V29" s="69" t="s">
        <v>2</v>
      </c>
      <c r="W29" s="188"/>
      <c r="X29" s="189"/>
      <c r="Y29" s="80">
        <v>4544525.2</v>
      </c>
      <c r="Z29" s="80">
        <v>3385346.1</v>
      </c>
      <c r="AA29" s="80">
        <v>2895912.6</v>
      </c>
      <c r="AB29" s="70"/>
      <c r="AC29" s="63"/>
    </row>
    <row r="30" spans="1:29" ht="29.25" customHeight="1" x14ac:dyDescent="0.2">
      <c r="A30" s="8"/>
      <c r="B30" s="64"/>
      <c r="C30" s="65"/>
      <c r="D30" s="66"/>
      <c r="E30" s="186" t="s">
        <v>14</v>
      </c>
      <c r="F30" s="186"/>
      <c r="G30" s="186"/>
      <c r="H30" s="186"/>
      <c r="I30" s="186"/>
      <c r="J30" s="186"/>
      <c r="K30" s="186"/>
      <c r="L30" s="186"/>
      <c r="M30" s="186"/>
      <c r="N30" s="186"/>
      <c r="O30" s="187"/>
      <c r="P30" s="7">
        <v>4</v>
      </c>
      <c r="Q30" s="6">
        <v>12</v>
      </c>
      <c r="R30" s="67" t="s">
        <v>38</v>
      </c>
      <c r="S30" s="6" t="s">
        <v>3</v>
      </c>
      <c r="T30" s="68" t="s">
        <v>4</v>
      </c>
      <c r="U30" s="6" t="s">
        <v>3</v>
      </c>
      <c r="V30" s="69" t="s">
        <v>2</v>
      </c>
      <c r="W30" s="188"/>
      <c r="X30" s="189"/>
      <c r="Y30" s="80">
        <v>100000</v>
      </c>
      <c r="Z30" s="80">
        <v>100000</v>
      </c>
      <c r="AA30" s="80">
        <v>100000</v>
      </c>
      <c r="AB30" s="70"/>
      <c r="AC30" s="63"/>
    </row>
    <row r="31" spans="1:29" ht="29.25" customHeight="1" x14ac:dyDescent="0.2">
      <c r="A31" s="8"/>
      <c r="B31" s="64"/>
      <c r="C31" s="71"/>
      <c r="D31" s="190" t="s">
        <v>13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1"/>
      <c r="P31" s="38">
        <v>5</v>
      </c>
      <c r="Q31" s="37" t="s">
        <v>3</v>
      </c>
      <c r="R31" s="67" t="s">
        <v>38</v>
      </c>
      <c r="S31" s="6" t="s">
        <v>3</v>
      </c>
      <c r="T31" s="68" t="s">
        <v>4</v>
      </c>
      <c r="U31" s="6" t="s">
        <v>3</v>
      </c>
      <c r="V31" s="69" t="s">
        <v>2</v>
      </c>
      <c r="W31" s="192"/>
      <c r="X31" s="193"/>
      <c r="Y31" s="83">
        <f>Y34+Y33</f>
        <v>3104559</v>
      </c>
      <c r="Z31" s="83">
        <f>Z34+Z33</f>
        <v>3600000</v>
      </c>
      <c r="AA31" s="83">
        <f>AA34+AA33</f>
        <v>3600000</v>
      </c>
      <c r="AB31" s="70"/>
      <c r="AC31" s="63"/>
    </row>
    <row r="32" spans="1:29" ht="15" customHeight="1" x14ac:dyDescent="0.2">
      <c r="A32" s="8"/>
      <c r="B32" s="64"/>
      <c r="C32" s="65"/>
      <c r="D32" s="66"/>
      <c r="E32" s="186" t="s">
        <v>12</v>
      </c>
      <c r="F32" s="186"/>
      <c r="G32" s="186"/>
      <c r="H32" s="186"/>
      <c r="I32" s="186"/>
      <c r="J32" s="186"/>
      <c r="K32" s="186"/>
      <c r="L32" s="186"/>
      <c r="M32" s="186"/>
      <c r="N32" s="186"/>
      <c r="O32" s="187"/>
      <c r="P32" s="7">
        <v>5</v>
      </c>
      <c r="Q32" s="6">
        <v>1</v>
      </c>
      <c r="R32" s="67" t="s">
        <v>38</v>
      </c>
      <c r="S32" s="6" t="s">
        <v>3</v>
      </c>
      <c r="T32" s="68" t="s">
        <v>4</v>
      </c>
      <c r="U32" s="6" t="s">
        <v>3</v>
      </c>
      <c r="V32" s="69" t="s">
        <v>2</v>
      </c>
      <c r="W32" s="188"/>
      <c r="X32" s="189"/>
      <c r="Y32" s="80"/>
      <c r="Z32" s="80"/>
      <c r="AA32" s="80"/>
      <c r="AB32" s="70"/>
      <c r="AC32" s="63"/>
    </row>
    <row r="33" spans="1:29" ht="15" customHeight="1" x14ac:dyDescent="0.2">
      <c r="A33" s="8"/>
      <c r="B33" s="64"/>
      <c r="C33" s="65"/>
      <c r="D33" s="66"/>
      <c r="E33" s="186" t="s">
        <v>11</v>
      </c>
      <c r="F33" s="186"/>
      <c r="G33" s="186"/>
      <c r="H33" s="186"/>
      <c r="I33" s="186"/>
      <c r="J33" s="186"/>
      <c r="K33" s="186"/>
      <c r="L33" s="186"/>
      <c r="M33" s="186"/>
      <c r="N33" s="186"/>
      <c r="O33" s="187"/>
      <c r="P33" s="7">
        <v>5</v>
      </c>
      <c r="Q33" s="6">
        <v>2</v>
      </c>
      <c r="R33" s="67" t="s">
        <v>38</v>
      </c>
      <c r="S33" s="6" t="s">
        <v>3</v>
      </c>
      <c r="T33" s="68" t="s">
        <v>4</v>
      </c>
      <c r="U33" s="6" t="s">
        <v>3</v>
      </c>
      <c r="V33" s="69" t="s">
        <v>2</v>
      </c>
      <c r="W33" s="188"/>
      <c r="X33" s="189"/>
      <c r="Y33" s="80">
        <v>254559</v>
      </c>
      <c r="Z33" s="80">
        <v>350000</v>
      </c>
      <c r="AA33" s="80">
        <v>350000</v>
      </c>
      <c r="AB33" s="70"/>
      <c r="AC33" s="63"/>
    </row>
    <row r="34" spans="1:29" ht="15" customHeight="1" x14ac:dyDescent="0.2">
      <c r="A34" s="8"/>
      <c r="B34" s="64"/>
      <c r="C34" s="65"/>
      <c r="D34" s="66"/>
      <c r="E34" s="186" t="s">
        <v>10</v>
      </c>
      <c r="F34" s="186"/>
      <c r="G34" s="186"/>
      <c r="H34" s="186"/>
      <c r="I34" s="186"/>
      <c r="J34" s="186"/>
      <c r="K34" s="186"/>
      <c r="L34" s="186"/>
      <c r="M34" s="186"/>
      <c r="N34" s="186"/>
      <c r="O34" s="187"/>
      <c r="P34" s="7">
        <v>5</v>
      </c>
      <c r="Q34" s="6">
        <v>3</v>
      </c>
      <c r="R34" s="67" t="s">
        <v>38</v>
      </c>
      <c r="S34" s="6" t="s">
        <v>3</v>
      </c>
      <c r="T34" s="68" t="s">
        <v>4</v>
      </c>
      <c r="U34" s="6" t="s">
        <v>3</v>
      </c>
      <c r="V34" s="69" t="s">
        <v>2</v>
      </c>
      <c r="W34" s="188"/>
      <c r="X34" s="189"/>
      <c r="Y34" s="80">
        <v>2850000</v>
      </c>
      <c r="Z34" s="80">
        <v>3250000</v>
      </c>
      <c r="AA34" s="80">
        <v>3250000</v>
      </c>
      <c r="AB34" s="70"/>
      <c r="AC34" s="63"/>
    </row>
    <row r="35" spans="1:29" s="130" customFormat="1" ht="15" customHeight="1" x14ac:dyDescent="0.2">
      <c r="A35" s="5"/>
      <c r="B35" s="134"/>
      <c r="C35" s="131"/>
      <c r="D35" s="146"/>
      <c r="E35" s="145"/>
      <c r="F35" s="145"/>
      <c r="G35" s="145"/>
      <c r="H35" s="145"/>
      <c r="I35" s="145"/>
      <c r="J35" s="145"/>
      <c r="K35" s="145"/>
      <c r="L35" s="145"/>
      <c r="M35" s="145"/>
      <c r="N35" s="145" t="s">
        <v>147</v>
      </c>
      <c r="O35" s="146"/>
      <c r="P35" s="140">
        <v>7</v>
      </c>
      <c r="Q35" s="37">
        <v>0</v>
      </c>
      <c r="R35" s="149"/>
      <c r="S35" s="37"/>
      <c r="T35" s="150"/>
      <c r="U35" s="37"/>
      <c r="V35" s="151"/>
      <c r="W35" s="147"/>
      <c r="X35" s="148"/>
      <c r="Y35" s="152">
        <f>SUM(Y36)</f>
        <v>0</v>
      </c>
      <c r="Z35" s="152">
        <f t="shared" ref="Z35:AA35" si="1">SUM(Z36)</f>
        <v>0</v>
      </c>
      <c r="AA35" s="152">
        <f t="shared" si="1"/>
        <v>0</v>
      </c>
      <c r="AB35" s="138"/>
      <c r="AC35" s="139"/>
    </row>
    <row r="36" spans="1:29" ht="15" customHeight="1" x14ac:dyDescent="0.2">
      <c r="A36" s="8"/>
      <c r="B36" s="64"/>
      <c r="C36" s="71"/>
      <c r="D36" s="146"/>
      <c r="E36" s="141"/>
      <c r="F36" s="141"/>
      <c r="G36" s="141"/>
      <c r="H36" s="141"/>
      <c r="I36" s="141"/>
      <c r="J36" s="141"/>
      <c r="K36" s="141"/>
      <c r="L36" s="141"/>
      <c r="M36" s="141"/>
      <c r="N36" s="141" t="s">
        <v>148</v>
      </c>
      <c r="O36" s="142"/>
      <c r="P36" s="7">
        <v>7</v>
      </c>
      <c r="Q36" s="6">
        <v>7</v>
      </c>
      <c r="R36" s="67"/>
      <c r="S36" s="6"/>
      <c r="T36" s="68"/>
      <c r="U36" s="6"/>
      <c r="V36" s="69"/>
      <c r="W36" s="143"/>
      <c r="X36" s="144"/>
      <c r="Y36" s="80"/>
      <c r="Z36" s="80"/>
      <c r="AA36" s="80"/>
      <c r="AB36" s="70"/>
      <c r="AC36" s="63"/>
    </row>
    <row r="37" spans="1:29" ht="15" customHeight="1" x14ac:dyDescent="0.2">
      <c r="A37" s="8"/>
      <c r="B37" s="64"/>
      <c r="C37" s="71"/>
      <c r="D37" s="190" t="s">
        <v>9</v>
      </c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38">
        <v>8</v>
      </c>
      <c r="Q37" s="37" t="s">
        <v>3</v>
      </c>
      <c r="R37" s="67" t="s">
        <v>38</v>
      </c>
      <c r="S37" s="6" t="s">
        <v>3</v>
      </c>
      <c r="T37" s="68" t="s">
        <v>4</v>
      </c>
      <c r="U37" s="6" t="s">
        <v>3</v>
      </c>
      <c r="V37" s="69" t="s">
        <v>2</v>
      </c>
      <c r="W37" s="192"/>
      <c r="X37" s="193"/>
      <c r="Y37" s="83">
        <f>Y38</f>
        <v>2800000</v>
      </c>
      <c r="Z37" s="83">
        <v>2800000</v>
      </c>
      <c r="AA37" s="83">
        <v>2800000</v>
      </c>
      <c r="AB37" s="70"/>
      <c r="AC37" s="63"/>
    </row>
    <row r="38" spans="1:29" ht="15" customHeight="1" x14ac:dyDescent="0.2">
      <c r="A38" s="8"/>
      <c r="B38" s="64"/>
      <c r="C38" s="65"/>
      <c r="D38" s="66"/>
      <c r="E38" s="186" t="s">
        <v>8</v>
      </c>
      <c r="F38" s="186"/>
      <c r="G38" s="186"/>
      <c r="H38" s="186"/>
      <c r="I38" s="186"/>
      <c r="J38" s="186"/>
      <c r="K38" s="186"/>
      <c r="L38" s="186"/>
      <c r="M38" s="186"/>
      <c r="N38" s="186"/>
      <c r="O38" s="187"/>
      <c r="P38" s="7">
        <v>8</v>
      </c>
      <c r="Q38" s="6">
        <v>1</v>
      </c>
      <c r="R38" s="67" t="s">
        <v>38</v>
      </c>
      <c r="S38" s="6" t="s">
        <v>3</v>
      </c>
      <c r="T38" s="68" t="s">
        <v>4</v>
      </c>
      <c r="U38" s="6" t="s">
        <v>3</v>
      </c>
      <c r="V38" s="69" t="s">
        <v>2</v>
      </c>
      <c r="W38" s="188"/>
      <c r="X38" s="189"/>
      <c r="Y38" s="80">
        <v>2800000</v>
      </c>
      <c r="Z38" s="80">
        <v>2800000</v>
      </c>
      <c r="AA38" s="80">
        <v>2800000</v>
      </c>
      <c r="AB38" s="70"/>
      <c r="AC38" s="63"/>
    </row>
    <row r="39" spans="1:29" ht="15" customHeight="1" x14ac:dyDescent="0.2">
      <c r="A39" s="8"/>
      <c r="B39" s="64"/>
      <c r="C39" s="71"/>
      <c r="D39" s="190" t="s">
        <v>7</v>
      </c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  <c r="P39" s="38">
        <v>10</v>
      </c>
      <c r="Q39" s="37" t="s">
        <v>3</v>
      </c>
      <c r="R39" s="67" t="s">
        <v>38</v>
      </c>
      <c r="S39" s="6" t="s">
        <v>3</v>
      </c>
      <c r="T39" s="68" t="s">
        <v>4</v>
      </c>
      <c r="U39" s="6" t="s">
        <v>3</v>
      </c>
      <c r="V39" s="69" t="s">
        <v>2</v>
      </c>
      <c r="W39" s="192"/>
      <c r="X39" s="193"/>
      <c r="Y39" s="83">
        <f>Y40+Y41</f>
        <v>130000</v>
      </c>
      <c r="Z39" s="83">
        <f>Z40+Z41</f>
        <v>130000</v>
      </c>
      <c r="AA39" s="83">
        <f>AA40+AA41</f>
        <v>130000</v>
      </c>
      <c r="AB39" s="70"/>
      <c r="AC39" s="63"/>
    </row>
    <row r="40" spans="1:29" ht="15" customHeight="1" x14ac:dyDescent="0.2">
      <c r="A40" s="8"/>
      <c r="B40" s="64"/>
      <c r="C40" s="65"/>
      <c r="D40" s="66"/>
      <c r="E40" s="186" t="s">
        <v>6</v>
      </c>
      <c r="F40" s="186"/>
      <c r="G40" s="186"/>
      <c r="H40" s="186"/>
      <c r="I40" s="186"/>
      <c r="J40" s="186"/>
      <c r="K40" s="186"/>
      <c r="L40" s="186"/>
      <c r="M40" s="186"/>
      <c r="N40" s="186"/>
      <c r="O40" s="187"/>
      <c r="P40" s="7">
        <v>10</v>
      </c>
      <c r="Q40" s="6">
        <v>1</v>
      </c>
      <c r="R40" s="67" t="s">
        <v>38</v>
      </c>
      <c r="S40" s="6" t="s">
        <v>3</v>
      </c>
      <c r="T40" s="68" t="s">
        <v>4</v>
      </c>
      <c r="U40" s="6" t="s">
        <v>3</v>
      </c>
      <c r="V40" s="69" t="s">
        <v>2</v>
      </c>
      <c r="W40" s="188"/>
      <c r="X40" s="189"/>
      <c r="Y40" s="80">
        <v>130000</v>
      </c>
      <c r="Z40" s="80">
        <v>130000</v>
      </c>
      <c r="AA40" s="80">
        <v>130000</v>
      </c>
      <c r="AB40" s="70"/>
      <c r="AC40" s="63"/>
    </row>
    <row r="41" spans="1:29" ht="15" customHeight="1" x14ac:dyDescent="0.2">
      <c r="A41" s="8"/>
      <c r="B41" s="64"/>
      <c r="C41" s="65"/>
      <c r="D41" s="66"/>
      <c r="E41" s="186" t="s">
        <v>5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7"/>
      <c r="P41" s="7">
        <v>10</v>
      </c>
      <c r="Q41" s="6">
        <v>3</v>
      </c>
      <c r="R41" s="67" t="s">
        <v>38</v>
      </c>
      <c r="S41" s="6" t="s">
        <v>3</v>
      </c>
      <c r="T41" s="68" t="s">
        <v>4</v>
      </c>
      <c r="U41" s="6" t="s">
        <v>3</v>
      </c>
      <c r="V41" s="69" t="s">
        <v>2</v>
      </c>
      <c r="W41" s="188"/>
      <c r="X41" s="189"/>
      <c r="Y41" s="80"/>
      <c r="Z41" s="80"/>
      <c r="AA41" s="80"/>
      <c r="AB41" s="70"/>
      <c r="AC41" s="63"/>
    </row>
    <row r="42" spans="1:29" s="130" customFormat="1" ht="15" customHeight="1" x14ac:dyDescent="0.2">
      <c r="A42" s="5"/>
      <c r="B42" s="134"/>
      <c r="C42" s="131"/>
      <c r="D42" s="129"/>
      <c r="E42" s="124"/>
      <c r="F42" s="124"/>
      <c r="G42" s="124"/>
      <c r="H42" s="124"/>
      <c r="I42" s="124"/>
      <c r="J42" s="124"/>
      <c r="K42" s="124"/>
      <c r="L42" s="124"/>
      <c r="M42" s="124"/>
      <c r="N42" s="125" t="s">
        <v>145</v>
      </c>
      <c r="O42" s="126"/>
      <c r="P42" s="14">
        <v>11</v>
      </c>
      <c r="Q42" s="13">
        <v>0</v>
      </c>
      <c r="R42" s="135"/>
      <c r="S42" s="13"/>
      <c r="T42" s="136"/>
      <c r="U42" s="13"/>
      <c r="V42" s="137"/>
      <c r="W42" s="127"/>
      <c r="X42" s="128"/>
      <c r="Y42" s="84">
        <f>Y43</f>
        <v>50000</v>
      </c>
      <c r="Z42" s="84">
        <f t="shared" ref="Z42:AA42" si="2">Z43</f>
        <v>50000</v>
      </c>
      <c r="AA42" s="84">
        <f t="shared" si="2"/>
        <v>50000</v>
      </c>
      <c r="AB42" s="138"/>
      <c r="AC42" s="139"/>
    </row>
    <row r="43" spans="1:29" ht="15" customHeight="1" x14ac:dyDescent="0.2">
      <c r="A43" s="8"/>
      <c r="B43" s="64"/>
      <c r="C43" s="71"/>
      <c r="D43" s="129"/>
      <c r="E43" s="123"/>
      <c r="F43" s="123"/>
      <c r="G43" s="123"/>
      <c r="H43" s="123"/>
      <c r="I43" s="123"/>
      <c r="J43" s="123"/>
      <c r="K43" s="123"/>
      <c r="L43" s="123"/>
      <c r="M43" s="123"/>
      <c r="N43" s="132" t="s">
        <v>146</v>
      </c>
      <c r="O43" s="133"/>
      <c r="P43" s="11">
        <v>11</v>
      </c>
      <c r="Q43" s="10">
        <v>1</v>
      </c>
      <c r="R43" s="74"/>
      <c r="S43" s="10"/>
      <c r="T43" s="75"/>
      <c r="U43" s="10"/>
      <c r="V43" s="76"/>
      <c r="W43" s="9"/>
      <c r="X43" s="12"/>
      <c r="Y43" s="81">
        <v>50000</v>
      </c>
      <c r="Z43" s="81">
        <v>50000</v>
      </c>
      <c r="AA43" s="81">
        <v>50000</v>
      </c>
      <c r="AB43" s="70"/>
      <c r="AC43" s="63"/>
    </row>
    <row r="44" spans="1:29" ht="15" customHeight="1" thickBot="1" x14ac:dyDescent="0.25">
      <c r="A44" s="8"/>
      <c r="B44" s="64"/>
      <c r="C44" s="71"/>
      <c r="D44" s="190" t="s">
        <v>1</v>
      </c>
      <c r="E44" s="190"/>
      <c r="F44" s="190"/>
      <c r="G44" s="190"/>
      <c r="H44" s="190"/>
      <c r="I44" s="190"/>
      <c r="J44" s="190"/>
      <c r="K44" s="190"/>
      <c r="L44" s="190"/>
      <c r="M44" s="190"/>
      <c r="N44" s="194"/>
      <c r="O44" s="195"/>
      <c r="P44" s="14"/>
      <c r="Q44" s="13"/>
      <c r="R44" s="74" t="s">
        <v>38</v>
      </c>
      <c r="S44" s="10" t="s">
        <v>3</v>
      </c>
      <c r="T44" s="75" t="s">
        <v>4</v>
      </c>
      <c r="U44" s="10" t="s">
        <v>3</v>
      </c>
      <c r="V44" s="76" t="s">
        <v>2</v>
      </c>
      <c r="W44" s="196"/>
      <c r="X44" s="197"/>
      <c r="Y44" s="84" t="e">
        <f>#REF!</f>
        <v>#REF!</v>
      </c>
      <c r="Z44" s="84">
        <v>523164.75</v>
      </c>
      <c r="AA44" s="84">
        <v>1034598.25</v>
      </c>
      <c r="AB44" s="70"/>
      <c r="AC44" s="63"/>
    </row>
    <row r="45" spans="1:29" ht="21.75" customHeight="1" thickBot="1" x14ac:dyDescent="0.3">
      <c r="A45" s="4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7" t="s">
        <v>0</v>
      </c>
      <c r="O45" s="78"/>
      <c r="P45" s="78"/>
      <c r="Q45" s="78"/>
      <c r="R45" s="78"/>
      <c r="S45" s="78"/>
      <c r="T45" s="78"/>
      <c r="U45" s="78"/>
      <c r="V45" s="78"/>
      <c r="W45" s="78"/>
      <c r="X45" s="79"/>
      <c r="Y45" s="85">
        <f>Y42+Y39+Y37+Y31+Y28+Y25+Y23+Y18</f>
        <v>23169928.199999999</v>
      </c>
      <c r="Z45" s="85">
        <f>Z18+Z23+Z25+Z28+Z31+Z37+Z39+Z42+Z44</f>
        <v>20926589.850000001</v>
      </c>
      <c r="AA45" s="85">
        <f>AA18+AA23+AA25+AA28+AA31+AA37+AA39+AA44+AA42+AA35</f>
        <v>20958818.850000001</v>
      </c>
      <c r="AB45" s="3"/>
      <c r="AC45" s="2"/>
    </row>
    <row r="46" spans="1:29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53">
    <mergeCell ref="N13:AA13"/>
    <mergeCell ref="N14:AA14"/>
    <mergeCell ref="Q2:Z2"/>
    <mergeCell ref="Y5:Z5"/>
    <mergeCell ref="Y8:Z8"/>
    <mergeCell ref="N11:AA11"/>
    <mergeCell ref="N12:AA12"/>
    <mergeCell ref="E41:O41"/>
    <mergeCell ref="W41:X41"/>
    <mergeCell ref="D44:O44"/>
    <mergeCell ref="W44:X44"/>
    <mergeCell ref="E38:O38"/>
    <mergeCell ref="W38:X38"/>
    <mergeCell ref="D39:O39"/>
    <mergeCell ref="W39:X39"/>
    <mergeCell ref="E40:O40"/>
    <mergeCell ref="W40:X40"/>
    <mergeCell ref="E33:O33"/>
    <mergeCell ref="W33:X33"/>
    <mergeCell ref="E34:O34"/>
    <mergeCell ref="W34:X34"/>
    <mergeCell ref="D37:O37"/>
    <mergeCell ref="W37:X37"/>
    <mergeCell ref="E30:O30"/>
    <mergeCell ref="W30:X30"/>
    <mergeCell ref="D31:O31"/>
    <mergeCell ref="W31:X31"/>
    <mergeCell ref="E32:O32"/>
    <mergeCell ref="W32:X32"/>
    <mergeCell ref="E27:O27"/>
    <mergeCell ref="W27:X27"/>
    <mergeCell ref="D28:O28"/>
    <mergeCell ref="W28:X28"/>
    <mergeCell ref="E29:O29"/>
    <mergeCell ref="W29:X29"/>
    <mergeCell ref="E24:O24"/>
    <mergeCell ref="W24:X24"/>
    <mergeCell ref="D25:O25"/>
    <mergeCell ref="W25:X25"/>
    <mergeCell ref="E26:O26"/>
    <mergeCell ref="W26:X26"/>
    <mergeCell ref="E20:O20"/>
    <mergeCell ref="W20:X20"/>
    <mergeCell ref="E22:O22"/>
    <mergeCell ref="W22:X22"/>
    <mergeCell ref="D23:O23"/>
    <mergeCell ref="W23:X23"/>
    <mergeCell ref="S16:V16"/>
    <mergeCell ref="S17:V17"/>
    <mergeCell ref="D18:O18"/>
    <mergeCell ref="W18:X18"/>
    <mergeCell ref="E19:O19"/>
    <mergeCell ref="W19:X19"/>
  </mergeCells>
  <pageMargins left="0.19685039370078741" right="0.19685039370078741" top="0.39370078740157483" bottom="0.19685039370078741" header="0.19685039370078741" footer="0.19685039370078741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доходыПрил2</vt:lpstr>
      <vt:lpstr>ФункцПр3</vt:lpstr>
      <vt:lpstr>Лист3</vt:lpstr>
      <vt:lpstr>ФункцПр3!Заголовки_для_печати</vt:lpstr>
      <vt:lpstr>доходыПрил2!Область_печати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</cp:lastModifiedBy>
  <cp:lastPrinted>2020-11-27T04:37:55Z</cp:lastPrinted>
  <dcterms:created xsi:type="dcterms:W3CDTF">2016-11-24T08:46:03Z</dcterms:created>
  <dcterms:modified xsi:type="dcterms:W3CDTF">2020-12-02T09:48:15Z</dcterms:modified>
</cp:coreProperties>
</file>