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 tabRatio="746" activeTab="4"/>
  </bookViews>
  <sheets>
    <sheet name="доходыПрил4" sheetId="9" r:id="rId1"/>
    <sheet name="ФункцПр7" sheetId="3" r:id="rId2"/>
    <sheet name="ВедомстПр8" sheetId="2" r:id="rId3"/>
    <sheet name="РзПрПр 10" sheetId="4" r:id="rId4"/>
    <sheet name="КЦСР Пр 11" sheetId="5" r:id="rId5"/>
    <sheet name="источникиПрил 1" sheetId="6" r:id="rId6"/>
    <sheet name="прогр замствПр5" sheetId="7" r:id="rId7"/>
    <sheet name="гос гарантПр6" sheetId="8" r:id="rId8"/>
    <sheet name="нормативы доходовПрил3" sheetId="12" r:id="rId9"/>
    <sheet name="Прил 2" sheetId="10" r:id="rId10"/>
    <sheet name="Лист3" sheetId="15" r:id="rId11"/>
  </sheets>
  <externalReferences>
    <externalReference r:id="rId12"/>
    <externalReference r:id="rId13"/>
  </externalReferences>
  <definedNames>
    <definedName name="__bookmark_1" localSheetId="0">[1]Доходы_НОВ!#REF!</definedName>
    <definedName name="__bookmark_1" localSheetId="9">[1]Доходы_НОВ!#REF!</definedName>
    <definedName name="__bookmark_1">[1]Доходы_НОВ!#REF!</definedName>
    <definedName name="__bookmark_3" localSheetId="0">#REF!</definedName>
    <definedName name="__bookmark_3" localSheetId="9">#REF!</definedName>
    <definedName name="__bookmark_3">#REF!</definedName>
    <definedName name="__bookmark_4" localSheetId="0">#REF!</definedName>
    <definedName name="__bookmark_4" localSheetId="9">#REF!</definedName>
    <definedName name="__bookmark_4">#REF!</definedName>
    <definedName name="__bookmark_5" localSheetId="0">#REF!</definedName>
    <definedName name="__bookmark_5" localSheetId="9">#REF!</definedName>
    <definedName name="__bookmark_5">#REF!</definedName>
    <definedName name="_xlnm._FilterDatabase" localSheetId="2" hidden="1">ВедомстПр8!$M$16:$Z$132</definedName>
    <definedName name="_xlnm._FilterDatabase" localSheetId="4" hidden="1">'КЦСР Пр 11'!$M$20:$Z$151</definedName>
    <definedName name="_xlnm._FilterDatabase" localSheetId="3" hidden="1">'РзПрПр 10'!$M$18:$Z$155</definedName>
    <definedName name="_xlnm._FilterDatabase" localSheetId="1" hidden="1">ФункцПр7!$N$17:$AA$45</definedName>
    <definedName name="_xlnm.Print_Titles" localSheetId="1">ФункцПр7!$16:$17</definedName>
    <definedName name="_xlnm.Print_Area" localSheetId="2">ВедомстПр8!$M$1:$Z$132</definedName>
    <definedName name="_xlnm.Print_Area" localSheetId="7">'гос гарантПр6'!$A$1:$K$22</definedName>
    <definedName name="_xlnm.Print_Area" localSheetId="0">доходыПрил4!$B$1:$F$82</definedName>
    <definedName name="_xlnm.Print_Area" localSheetId="6">'прогр замствПр5'!$A$1:$D$24</definedName>
    <definedName name="ттт">[1]Доходы_НОВ!#REF!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1" i="5" l="1"/>
  <c r="X84" i="5"/>
  <c r="X87" i="5"/>
  <c r="X89" i="5"/>
  <c r="X76" i="4" l="1"/>
  <c r="X77" i="4"/>
  <c r="X88" i="2"/>
  <c r="X89" i="2"/>
  <c r="X67" i="2"/>
  <c r="X66" i="2"/>
  <c r="Z88" i="2"/>
  <c r="Y88" i="2"/>
  <c r="F67" i="9"/>
  <c r="F66" i="9" s="1"/>
  <c r="D52" i="9"/>
  <c r="D72" i="9" l="1"/>
  <c r="Z62" i="5" l="1"/>
  <c r="Y62" i="5"/>
  <c r="Y71" i="5" l="1"/>
  <c r="AA31" i="3" l="1"/>
  <c r="Y31" i="3"/>
  <c r="X74" i="5" l="1"/>
  <c r="Z71" i="5"/>
  <c r="Z76" i="4"/>
  <c r="Y76" i="4"/>
  <c r="X75" i="4"/>
  <c r="X74" i="4" s="1"/>
  <c r="Y80" i="4"/>
  <c r="Z66" i="2"/>
  <c r="Z67" i="2" s="1"/>
  <c r="Y66" i="2"/>
  <c r="Y67" i="2" s="1"/>
  <c r="X65" i="2"/>
  <c r="Z74" i="2"/>
  <c r="Y74" i="2"/>
  <c r="X74" i="2"/>
  <c r="X43" i="2" l="1"/>
  <c r="X42" i="2" s="1"/>
  <c r="X41" i="2" s="1"/>
  <c r="X93" i="5"/>
  <c r="Z68" i="5"/>
  <c r="Z69" i="5"/>
  <c r="X20" i="4"/>
  <c r="Z66" i="4"/>
  <c r="Y66" i="4"/>
  <c r="Z67" i="4"/>
  <c r="Y67" i="4"/>
  <c r="X66" i="4"/>
  <c r="X67" i="4"/>
  <c r="Z86" i="4"/>
  <c r="Z91" i="4"/>
  <c r="Z92" i="4"/>
  <c r="Z78" i="2" l="1"/>
  <c r="Z77" i="2"/>
  <c r="Z81" i="2"/>
  <c r="Y81" i="2"/>
  <c r="X81" i="2"/>
  <c r="Z83" i="2"/>
  <c r="Z84" i="2"/>
  <c r="F62" i="9" l="1"/>
  <c r="F40" i="9"/>
  <c r="E40" i="9"/>
  <c r="F32" i="9"/>
  <c r="F39" i="9"/>
  <c r="E39" i="9"/>
  <c r="E35" i="9"/>
  <c r="F16" i="9"/>
  <c r="E16" i="9"/>
  <c r="D16" i="9"/>
  <c r="X140" i="5" l="1"/>
  <c r="X97" i="2"/>
  <c r="X103" i="2"/>
  <c r="Z96" i="5" l="1"/>
  <c r="Z95" i="5" s="1"/>
  <c r="Y96" i="5"/>
  <c r="Y95" i="5" s="1"/>
  <c r="Z29" i="5"/>
  <c r="Y29" i="5"/>
  <c r="X126" i="5"/>
  <c r="Y140" i="5"/>
  <c r="X96" i="5"/>
  <c r="X95" i="5" s="1"/>
  <c r="X97" i="5"/>
  <c r="X41" i="5"/>
  <c r="X45" i="5"/>
  <c r="X46" i="5"/>
  <c r="X29" i="5"/>
  <c r="Z138" i="4"/>
  <c r="Y138" i="4"/>
  <c r="X138" i="4"/>
  <c r="Z111" i="4"/>
  <c r="Y111" i="4"/>
  <c r="Z25" i="4"/>
  <c r="Z31" i="3"/>
  <c r="AA18" i="3"/>
  <c r="Z18" i="3"/>
  <c r="X24" i="2"/>
  <c r="X23" i="2" s="1"/>
  <c r="X26" i="2"/>
  <c r="Y18" i="3"/>
  <c r="Y99" i="2"/>
  <c r="Y95" i="2"/>
  <c r="Y97" i="2"/>
  <c r="Z96" i="2"/>
  <c r="Y96" i="2"/>
  <c r="X96" i="2"/>
  <c r="X95" i="2"/>
  <c r="E67" i="9" l="1"/>
  <c r="E66" i="9" s="1"/>
  <c r="D67" i="9"/>
  <c r="D66" i="9" s="1"/>
  <c r="F68" i="9"/>
  <c r="E68" i="9"/>
  <c r="D68" i="9"/>
  <c r="D58" i="9"/>
  <c r="D37" i="9"/>
  <c r="E32" i="9"/>
  <c r="D32" i="9"/>
  <c r="D40" i="9"/>
  <c r="D53" i="9" l="1"/>
  <c r="D54" i="9" s="1"/>
  <c r="Z57" i="2" l="1"/>
  <c r="Z61" i="2"/>
  <c r="Y61" i="2"/>
  <c r="X57" i="2"/>
  <c r="X61" i="2"/>
  <c r="X139" i="5" l="1"/>
  <c r="X52" i="4" l="1"/>
  <c r="X134" i="4"/>
  <c r="Z109" i="2"/>
  <c r="Y109" i="2"/>
  <c r="X109" i="2"/>
  <c r="Y25" i="4" l="1"/>
  <c r="Y24" i="2"/>
  <c r="Y23" i="2" s="1"/>
  <c r="X104" i="5" l="1"/>
  <c r="X103" i="5" s="1"/>
  <c r="X101" i="5"/>
  <c r="X111" i="4"/>
  <c r="Z116" i="4"/>
  <c r="Z115" i="4" s="1"/>
  <c r="Y116" i="4"/>
  <c r="Y115" i="4" s="1"/>
  <c r="X116" i="4"/>
  <c r="X115" i="4" s="1"/>
  <c r="X102" i="4"/>
  <c r="AB97" i="2"/>
  <c r="AA97" i="2"/>
  <c r="Z97" i="2"/>
  <c r="X25" i="4" l="1"/>
  <c r="Y80" i="5" l="1"/>
  <c r="Y79" i="5" s="1"/>
  <c r="Y78" i="5" s="1"/>
  <c r="X98" i="5" l="1"/>
  <c r="Z140" i="5"/>
  <c r="Z60" i="5"/>
  <c r="Y60" i="5"/>
  <c r="X60" i="5"/>
  <c r="Z70" i="4"/>
  <c r="Y70" i="4"/>
  <c r="X70" i="4"/>
  <c r="Z149" i="4"/>
  <c r="Y149" i="4"/>
  <c r="X149" i="4"/>
  <c r="Z125" i="4"/>
  <c r="Y125" i="4"/>
  <c r="Z52" i="4" l="1"/>
  <c r="Z51" i="4" s="1"/>
  <c r="Y52" i="4"/>
  <c r="Y51" i="4" s="1"/>
  <c r="X51" i="4"/>
  <c r="Z43" i="4"/>
  <c r="Y43" i="4"/>
  <c r="X43" i="4"/>
  <c r="X35" i="4"/>
  <c r="X40" i="4"/>
  <c r="W40" i="4"/>
  <c r="X39" i="4"/>
  <c r="W39" i="4"/>
  <c r="X38" i="4"/>
  <c r="W38" i="4"/>
  <c r="Z36" i="4"/>
  <c r="Y36" i="4"/>
  <c r="X36" i="4"/>
  <c r="X127" i="2" l="1"/>
  <c r="Y127" i="2"/>
  <c r="Z126" i="2"/>
  <c r="Y126" i="2"/>
  <c r="X126" i="2"/>
  <c r="Z103" i="2"/>
  <c r="Y103" i="2"/>
  <c r="Y102" i="2" s="1"/>
  <c r="X102" i="2"/>
  <c r="Z105" i="2"/>
  <c r="X32" i="2"/>
  <c r="Y43" i="2"/>
  <c r="Z43" i="2"/>
  <c r="Z24" i="2"/>
  <c r="Z23" i="2" s="1"/>
  <c r="Y35" i="3" l="1"/>
  <c r="Z35" i="3"/>
  <c r="AA35" i="3"/>
  <c r="F37" i="9" l="1"/>
  <c r="E37" i="9"/>
  <c r="F35" i="9" l="1"/>
  <c r="D34" i="9"/>
  <c r="F22" i="9" l="1"/>
  <c r="E22" i="9"/>
  <c r="D22" i="9"/>
  <c r="Y55" i="5" l="1"/>
  <c r="Y54" i="5" s="1"/>
  <c r="Z55" i="5"/>
  <c r="Z54" i="5" s="1"/>
  <c r="X55" i="5"/>
  <c r="X54" i="5" s="1"/>
  <c r="X53" i="5" s="1"/>
  <c r="X52" i="5" s="1"/>
  <c r="Y53" i="5" l="1"/>
  <c r="Y52" i="5" s="1"/>
  <c r="Z53" i="5"/>
  <c r="Z52" i="5" s="1"/>
  <c r="Y123" i="5"/>
  <c r="Y122" i="5" s="1"/>
  <c r="Z123" i="5"/>
  <c r="Z122" i="5" s="1"/>
  <c r="X123" i="5"/>
  <c r="X122" i="5" s="1"/>
  <c r="Y117" i="5"/>
  <c r="Z117" i="5"/>
  <c r="X117" i="5"/>
  <c r="Y76" i="5"/>
  <c r="Z76" i="5"/>
  <c r="X76" i="5"/>
  <c r="X23" i="5"/>
  <c r="X22" i="5" s="1"/>
  <c r="Y23" i="5"/>
  <c r="Y22" i="5" s="1"/>
  <c r="Z23" i="5"/>
  <c r="Z22" i="5" s="1"/>
  <c r="Y134" i="4"/>
  <c r="Z134" i="4"/>
  <c r="Z80" i="4"/>
  <c r="X80" i="4"/>
  <c r="X78" i="4"/>
  <c r="X83" i="4"/>
  <c r="X82" i="4" s="1"/>
  <c r="X89" i="4"/>
  <c r="X88" i="4" s="1"/>
  <c r="X87" i="4" s="1"/>
  <c r="X86" i="4" s="1"/>
  <c r="X85" i="4" s="1"/>
  <c r="X99" i="4"/>
  <c r="X98" i="4" s="1"/>
  <c r="X97" i="4" s="1"/>
  <c r="X96" i="4" s="1"/>
  <c r="X95" i="4" s="1"/>
  <c r="X107" i="4"/>
  <c r="X106" i="4" s="1"/>
  <c r="X105" i="4" s="1"/>
  <c r="X101" i="4" s="1"/>
  <c r="X113" i="4"/>
  <c r="X112" i="4" s="1"/>
  <c r="X119" i="4"/>
  <c r="X118" i="4" s="1"/>
  <c r="X122" i="4"/>
  <c r="X121" i="4" s="1"/>
  <c r="X132" i="4"/>
  <c r="X131" i="4" s="1"/>
  <c r="X130" i="4" s="1"/>
  <c r="X143" i="4"/>
  <c r="X142" i="4" s="1"/>
  <c r="X141" i="4" s="1"/>
  <c r="X140" i="4" s="1"/>
  <c r="X148" i="4"/>
  <c r="X147" i="4" s="1"/>
  <c r="X146" i="4" s="1"/>
  <c r="X145" i="4" s="1"/>
  <c r="X73" i="4" l="1"/>
  <c r="X129" i="4"/>
  <c r="X110" i="4"/>
  <c r="X109" i="4" s="1"/>
  <c r="X94" i="4" s="1"/>
  <c r="Y35" i="4"/>
  <c r="Y34" i="4" s="1"/>
  <c r="Z35" i="4"/>
  <c r="Z34" i="4" s="1"/>
  <c r="X125" i="4" l="1"/>
  <c r="X124" i="4" s="1"/>
  <c r="Z25" i="3"/>
  <c r="AA25" i="3"/>
  <c r="Y25" i="3"/>
  <c r="Y69" i="2" l="1"/>
  <c r="X69" i="2"/>
  <c r="Z71" i="2"/>
  <c r="X71" i="2"/>
  <c r="Y113" i="2"/>
  <c r="Z113" i="2"/>
  <c r="X113" i="2"/>
  <c r="Y31" i="2"/>
  <c r="Y30" i="2" s="1"/>
  <c r="Z31" i="2"/>
  <c r="Z30" i="2" s="1"/>
  <c r="X31" i="2"/>
  <c r="X30" i="2" s="1"/>
  <c r="Y93" i="5"/>
  <c r="Z93" i="5"/>
  <c r="Y37" i="5"/>
  <c r="Y36" i="5" s="1"/>
  <c r="Z37" i="5"/>
  <c r="Z36" i="5" s="1"/>
  <c r="X37" i="5"/>
  <c r="X36" i="5" s="1"/>
  <c r="Y34" i="5"/>
  <c r="Z34" i="5"/>
  <c r="X34" i="5"/>
  <c r="Y107" i="4"/>
  <c r="Z107" i="4"/>
  <c r="Y44" i="3"/>
  <c r="Y91" i="2"/>
  <c r="Z91" i="2"/>
  <c r="X91" i="2"/>
  <c r="Y68" i="2" l="1"/>
  <c r="X147" i="5"/>
  <c r="Z139" i="5"/>
  <c r="Y139" i="5"/>
  <c r="Z136" i="5"/>
  <c r="Z135" i="5" s="1"/>
  <c r="Z134" i="5" s="1"/>
  <c r="Z149" i="5" s="1"/>
  <c r="Y136" i="5"/>
  <c r="Y135" i="5" s="1"/>
  <c r="Y134" i="5" s="1"/>
  <c r="Y149" i="5" s="1"/>
  <c r="X136" i="5"/>
  <c r="X135" i="5" s="1"/>
  <c r="X134" i="5" s="1"/>
  <c r="Z132" i="5"/>
  <c r="Z131" i="5" s="1"/>
  <c r="Z130" i="5" s="1"/>
  <c r="Y132" i="5"/>
  <c r="Y131" i="5" s="1"/>
  <c r="Y130" i="5" s="1"/>
  <c r="X132" i="5"/>
  <c r="X131" i="5" s="1"/>
  <c r="X130" i="5" s="1"/>
  <c r="Z126" i="5"/>
  <c r="Z125" i="5" s="1"/>
  <c r="Z121" i="5" s="1"/>
  <c r="Y126" i="5"/>
  <c r="X125" i="5"/>
  <c r="X121" i="5" s="1"/>
  <c r="Z116" i="5"/>
  <c r="Z115" i="5" s="1"/>
  <c r="Y116" i="5"/>
  <c r="Y115" i="5" s="1"/>
  <c r="X116" i="5"/>
  <c r="X115" i="5" s="1"/>
  <c r="Z113" i="5"/>
  <c r="Z112" i="5" s="1"/>
  <c r="Z111" i="5" s="1"/>
  <c r="Y113" i="5"/>
  <c r="Y112" i="5" s="1"/>
  <c r="Y111" i="5" s="1"/>
  <c r="X113" i="5"/>
  <c r="X112" i="5" s="1"/>
  <c r="X111" i="5" s="1"/>
  <c r="Z108" i="5"/>
  <c r="Z107" i="5" s="1"/>
  <c r="Z106" i="5" s="1"/>
  <c r="Y108" i="5"/>
  <c r="Y107" i="5" s="1"/>
  <c r="Y106" i="5" s="1"/>
  <c r="X108" i="5"/>
  <c r="X107" i="5" s="1"/>
  <c r="X106" i="5" s="1"/>
  <c r="Z104" i="5"/>
  <c r="Z101" i="5" s="1"/>
  <c r="Z100" i="5" s="1"/>
  <c r="Y104" i="5"/>
  <c r="Y101" i="5" s="1"/>
  <c r="Y100" i="5" s="1"/>
  <c r="X100" i="5"/>
  <c r="Z98" i="5"/>
  <c r="Z97" i="5" s="1"/>
  <c r="Y98" i="5"/>
  <c r="Y97" i="5" s="1"/>
  <c r="Z92" i="5"/>
  <c r="Z91" i="5" s="1"/>
  <c r="Z87" i="5" s="1"/>
  <c r="Y92" i="5"/>
  <c r="Y91" i="5" s="1"/>
  <c r="Y87" i="5" s="1"/>
  <c r="X92" i="5"/>
  <c r="X91" i="5" s="1"/>
  <c r="Z85" i="5"/>
  <c r="Z84" i="5" s="1"/>
  <c r="Z83" i="5" s="1"/>
  <c r="Z82" i="5" s="1"/>
  <c r="Y85" i="5"/>
  <c r="Y84" i="5" s="1"/>
  <c r="Y83" i="5" s="1"/>
  <c r="Y82" i="5" s="1"/>
  <c r="X85" i="5"/>
  <c r="X83" i="5" s="1"/>
  <c r="X82" i="5" s="1"/>
  <c r="Z80" i="5"/>
  <c r="Z79" i="5" s="1"/>
  <c r="Z78" i="5" s="1"/>
  <c r="X80" i="5"/>
  <c r="X79" i="5" s="1"/>
  <c r="X78" i="5" s="1"/>
  <c r="Z74" i="5"/>
  <c r="Z73" i="5" s="1"/>
  <c r="Y74" i="5"/>
  <c r="Y73" i="5" s="1"/>
  <c r="X73" i="5"/>
  <c r="X72" i="5" s="1"/>
  <c r="Z66" i="5"/>
  <c r="Z65" i="5" s="1"/>
  <c r="Z64" i="5" s="1"/>
  <c r="Z63" i="5" s="1"/>
  <c r="Y66" i="5"/>
  <c r="Y65" i="5" s="1"/>
  <c r="Y64" i="5" s="1"/>
  <c r="Y63" i="5" s="1"/>
  <c r="X66" i="5"/>
  <c r="X65" i="5" s="1"/>
  <c r="X64" i="5" s="1"/>
  <c r="X63" i="5" s="1"/>
  <c r="Z59" i="5"/>
  <c r="Z58" i="5" s="1"/>
  <c r="Z57" i="5" s="1"/>
  <c r="Y59" i="5"/>
  <c r="Y58" i="5" s="1"/>
  <c r="Y57" i="5" s="1"/>
  <c r="X59" i="5"/>
  <c r="X58" i="5" s="1"/>
  <c r="X57" i="5" s="1"/>
  <c r="Z43" i="5"/>
  <c r="Z42" i="5" s="1"/>
  <c r="Y43" i="5"/>
  <c r="Y42" i="5" s="1"/>
  <c r="X42" i="5"/>
  <c r="Z33" i="5"/>
  <c r="Y33" i="5"/>
  <c r="X33" i="5"/>
  <c r="Z28" i="5"/>
  <c r="Y28" i="5"/>
  <c r="X28" i="5"/>
  <c r="Z26" i="5"/>
  <c r="Z25" i="5" s="1"/>
  <c r="Y26" i="5"/>
  <c r="Y25" i="5" s="1"/>
  <c r="X26" i="5"/>
  <c r="X25" i="5" s="1"/>
  <c r="Z148" i="4"/>
  <c r="Z147" i="4" s="1"/>
  <c r="Z146" i="4" s="1"/>
  <c r="Z145" i="4" s="1"/>
  <c r="Y148" i="4"/>
  <c r="Y147" i="4" s="1"/>
  <c r="Y146" i="4" s="1"/>
  <c r="Y145" i="4" s="1"/>
  <c r="Z143" i="4"/>
  <c r="Z142" i="4" s="1"/>
  <c r="Z141" i="4" s="1"/>
  <c r="Z140" i="4" s="1"/>
  <c r="Y143" i="4"/>
  <c r="Y142" i="4" s="1"/>
  <c r="Y141" i="4" s="1"/>
  <c r="Y140" i="4" s="1"/>
  <c r="Z132" i="4"/>
  <c r="Y132" i="4"/>
  <c r="Z122" i="4"/>
  <c r="Z121" i="4" s="1"/>
  <c r="Y122" i="4"/>
  <c r="Y121" i="4" s="1"/>
  <c r="Z119" i="4"/>
  <c r="Z118" i="4" s="1"/>
  <c r="Y119" i="4"/>
  <c r="Y118" i="4" s="1"/>
  <c r="Z113" i="4"/>
  <c r="Z112" i="4" s="1"/>
  <c r="Y113" i="4"/>
  <c r="Y112" i="4" s="1"/>
  <c r="Z106" i="4"/>
  <c r="Z105" i="4" s="1"/>
  <c r="Z102" i="4" s="1"/>
  <c r="Z101" i="4" s="1"/>
  <c r="Y106" i="4"/>
  <c r="Y105" i="4" s="1"/>
  <c r="Y102" i="4" s="1"/>
  <c r="Y101" i="4" s="1"/>
  <c r="Z99" i="4"/>
  <c r="Z98" i="4" s="1"/>
  <c r="Z97" i="4" s="1"/>
  <c r="Z96" i="4" s="1"/>
  <c r="Z95" i="4" s="1"/>
  <c r="Y99" i="4"/>
  <c r="Y98" i="4" s="1"/>
  <c r="Y97" i="4" s="1"/>
  <c r="Y96" i="4" s="1"/>
  <c r="Y95" i="4" s="1"/>
  <c r="Z89" i="4"/>
  <c r="Z88" i="4" s="1"/>
  <c r="Z87" i="4" s="1"/>
  <c r="Z85" i="4" s="1"/>
  <c r="Y89" i="4"/>
  <c r="Y88" i="4" s="1"/>
  <c r="Y87" i="4" s="1"/>
  <c r="Y86" i="4" s="1"/>
  <c r="Y85" i="4" s="1"/>
  <c r="Z83" i="4"/>
  <c r="Z82" i="4" s="1"/>
  <c r="Y83" i="4"/>
  <c r="Y82" i="4" s="1"/>
  <c r="Z78" i="4"/>
  <c r="Z77" i="4" s="1"/>
  <c r="Y78" i="4"/>
  <c r="Y77" i="4" s="1"/>
  <c r="Z69" i="4"/>
  <c r="X69" i="4"/>
  <c r="Y69" i="4"/>
  <c r="Z63" i="4"/>
  <c r="Z62" i="4" s="1"/>
  <c r="Z61" i="4" s="1"/>
  <c r="Z60" i="4" s="1"/>
  <c r="Z59" i="4" s="1"/>
  <c r="Y63" i="4"/>
  <c r="Y62" i="4" s="1"/>
  <c r="Y61" i="4" s="1"/>
  <c r="Y60" i="4" s="1"/>
  <c r="Y59" i="4" s="1"/>
  <c r="X63" i="4"/>
  <c r="X62" i="4" s="1"/>
  <c r="X61" i="4" s="1"/>
  <c r="X60" i="4" s="1"/>
  <c r="X59" i="4" s="1"/>
  <c r="Z50" i="4"/>
  <c r="Z49" i="4" s="1"/>
  <c r="Y50" i="4"/>
  <c r="Y49" i="4" s="1"/>
  <c r="X50" i="4"/>
  <c r="X49" i="4" s="1"/>
  <c r="Z44" i="4"/>
  <c r="Y44" i="4"/>
  <c r="X44" i="4"/>
  <c r="Z32" i="4"/>
  <c r="Z31" i="4" s="1"/>
  <c r="Y32" i="4"/>
  <c r="Y31" i="4" s="1"/>
  <c r="X32" i="4"/>
  <c r="X31" i="4" s="1"/>
  <c r="Z27" i="4"/>
  <c r="Z26" i="4" s="1"/>
  <c r="Y27" i="4"/>
  <c r="Y26" i="4" s="1"/>
  <c r="X27" i="4"/>
  <c r="X26" i="4" s="1"/>
  <c r="Z22" i="4"/>
  <c r="Z21" i="4" s="1"/>
  <c r="Z20" i="4" s="1"/>
  <c r="Y22" i="4"/>
  <c r="Y21" i="4" s="1"/>
  <c r="Y20" i="4" s="1"/>
  <c r="X22" i="4"/>
  <c r="X21" i="4" s="1"/>
  <c r="Z120" i="2"/>
  <c r="Z119" i="2" s="1"/>
  <c r="Z118" i="2" s="1"/>
  <c r="Z117" i="2" s="1"/>
  <c r="Z116" i="2" s="1"/>
  <c r="Z115" i="2" s="1"/>
  <c r="Y120" i="2"/>
  <c r="Y119" i="2" s="1"/>
  <c r="Y118" i="2" s="1"/>
  <c r="Y117" i="2" s="1"/>
  <c r="Y116" i="2" s="1"/>
  <c r="Y115" i="2" s="1"/>
  <c r="X120" i="2"/>
  <c r="X119" i="2" s="1"/>
  <c r="X118" i="2" s="1"/>
  <c r="X117" i="2" s="1"/>
  <c r="X116" i="2" s="1"/>
  <c r="X115" i="2" s="1"/>
  <c r="Z111" i="2"/>
  <c r="Y111" i="2"/>
  <c r="Y106" i="2" s="1"/>
  <c r="Y105" i="2" s="1"/>
  <c r="Y104" i="2" s="1"/>
  <c r="X111" i="2"/>
  <c r="X106" i="2" s="1"/>
  <c r="Z100" i="2"/>
  <c r="Y100" i="2"/>
  <c r="X100" i="2"/>
  <c r="X99" i="2" s="1"/>
  <c r="Z89" i="2"/>
  <c r="Z87" i="2" s="1"/>
  <c r="Y89" i="2"/>
  <c r="Y87" i="2" s="1"/>
  <c r="Z80" i="2"/>
  <c r="Z79" i="2" s="1"/>
  <c r="Y80" i="2"/>
  <c r="Y79" i="2" s="1"/>
  <c r="Y78" i="2" s="1"/>
  <c r="Y77" i="2" s="1"/>
  <c r="X80" i="2"/>
  <c r="X79" i="2" s="1"/>
  <c r="X78" i="2" s="1"/>
  <c r="X77" i="2" s="1"/>
  <c r="Z73" i="2"/>
  <c r="Y73" i="2"/>
  <c r="X73" i="2"/>
  <c r="Z69" i="2"/>
  <c r="Z68" i="2" s="1"/>
  <c r="X68" i="2"/>
  <c r="Z60" i="2"/>
  <c r="X60" i="2"/>
  <c r="Y60" i="2"/>
  <c r="Z54" i="2"/>
  <c r="Z53" i="2" s="1"/>
  <c r="Z52" i="2" s="1"/>
  <c r="Z51" i="2" s="1"/>
  <c r="Z50" i="2" s="1"/>
  <c r="Y54" i="2"/>
  <c r="Y53" i="2" s="1"/>
  <c r="Y52" i="2" s="1"/>
  <c r="Y51" i="2" s="1"/>
  <c r="Y50" i="2" s="1"/>
  <c r="X54" i="2"/>
  <c r="X53" i="2" s="1"/>
  <c r="X52" i="2" s="1"/>
  <c r="X51" i="2" s="1"/>
  <c r="X50" i="2" s="1"/>
  <c r="Z42" i="2"/>
  <c r="Z41" i="2" s="1"/>
  <c r="Y42" i="2"/>
  <c r="Y41" i="2" s="1"/>
  <c r="Z38" i="2"/>
  <c r="Y38" i="2"/>
  <c r="X38" i="2"/>
  <c r="Z36" i="2"/>
  <c r="Y36" i="2"/>
  <c r="X36" i="2"/>
  <c r="Z26" i="2"/>
  <c r="Z25" i="2" s="1"/>
  <c r="Y26" i="2"/>
  <c r="Y25" i="2" s="1"/>
  <c r="X25" i="2"/>
  <c r="Z21" i="2"/>
  <c r="Z20" i="2" s="1"/>
  <c r="Z19" i="2" s="1"/>
  <c r="Y21" i="2"/>
  <c r="Y20" i="2" s="1"/>
  <c r="Y19" i="2" s="1"/>
  <c r="X21" i="2"/>
  <c r="X20" i="2" s="1"/>
  <c r="X19" i="2" s="1"/>
  <c r="X62" i="5" l="1"/>
  <c r="X149" i="5" s="1"/>
  <c r="Y125" i="5"/>
  <c r="Y121" i="5" s="1"/>
  <c r="Z99" i="2"/>
  <c r="Z95" i="2"/>
  <c r="Z94" i="2" s="1"/>
  <c r="Z93" i="2" s="1"/>
  <c r="Z86" i="2" s="1"/>
  <c r="X105" i="2"/>
  <c r="X104" i="2" s="1"/>
  <c r="Y21" i="5"/>
  <c r="X87" i="2"/>
  <c r="X94" i="2"/>
  <c r="X93" i="2" s="1"/>
  <c r="Z75" i="4"/>
  <c r="Z74" i="4" s="1"/>
  <c r="Z73" i="4" s="1"/>
  <c r="Y75" i="4"/>
  <c r="Y74" i="4" s="1"/>
  <c r="Y73" i="4" s="1"/>
  <c r="Y68" i="4"/>
  <c r="Z68" i="4"/>
  <c r="X68" i="4"/>
  <c r="X59" i="2"/>
  <c r="X58" i="2" s="1"/>
  <c r="Y59" i="2"/>
  <c r="Y58" i="2" s="1"/>
  <c r="Y57" i="2" s="1"/>
  <c r="Z59" i="2"/>
  <c r="Z58" i="2" s="1"/>
  <c r="Z21" i="5"/>
  <c r="Y72" i="5"/>
  <c r="Z72" i="5"/>
  <c r="X40" i="5"/>
  <c r="X39" i="5" s="1"/>
  <c r="Z41" i="5"/>
  <c r="Z40" i="5" s="1"/>
  <c r="Z39" i="5" s="1"/>
  <c r="Y41" i="5"/>
  <c r="Y40" i="5" s="1"/>
  <c r="Y39" i="5" s="1"/>
  <c r="X21" i="5"/>
  <c r="Z131" i="4"/>
  <c r="Z130" i="4" s="1"/>
  <c r="Z129" i="4" s="1"/>
  <c r="Z124" i="4" s="1"/>
  <c r="Y131" i="4"/>
  <c r="Y130" i="4" s="1"/>
  <c r="Y129" i="4" s="1"/>
  <c r="Y124" i="4" s="1"/>
  <c r="Y42" i="4"/>
  <c r="Z106" i="2"/>
  <c r="Z104" i="2" s="1"/>
  <c r="Z102" i="2" s="1"/>
  <c r="Y35" i="2"/>
  <c r="Y34" i="2" s="1"/>
  <c r="Y18" i="2" s="1"/>
  <c r="Z120" i="5"/>
  <c r="Y120" i="5"/>
  <c r="X120" i="5"/>
  <c r="Y110" i="5"/>
  <c r="X110" i="5"/>
  <c r="Z110" i="5"/>
  <c r="Z110" i="4"/>
  <c r="Z109" i="4" s="1"/>
  <c r="Z94" i="4" s="1"/>
  <c r="Y110" i="4"/>
  <c r="Y109" i="4" s="1"/>
  <c r="Y94" i="4" s="1"/>
  <c r="Z42" i="4"/>
  <c r="X42" i="4"/>
  <c r="Z24" i="4"/>
  <c r="Y24" i="4"/>
  <c r="X24" i="4"/>
  <c r="Y94" i="2"/>
  <c r="Y93" i="2" s="1"/>
  <c r="Y86" i="2" s="1"/>
  <c r="Y65" i="2"/>
  <c r="Y64" i="2" s="1"/>
  <c r="X64" i="2"/>
  <c r="Z65" i="2"/>
  <c r="Z64" i="2" s="1"/>
  <c r="Z35" i="2"/>
  <c r="Z34" i="2" s="1"/>
  <c r="X35" i="2"/>
  <c r="X34" i="2" s="1"/>
  <c r="X18" i="2" s="1"/>
  <c r="X19" i="4" l="1"/>
  <c r="X86" i="2"/>
  <c r="Y19" i="4"/>
  <c r="Y152" i="4" s="1"/>
  <c r="Z19" i="4"/>
  <c r="Z152" i="4" s="1"/>
  <c r="Z18" i="2"/>
  <c r="X152" i="4" l="1"/>
  <c r="X154" i="4" s="1"/>
  <c r="Z42" i="3"/>
  <c r="AA42" i="3"/>
  <c r="Y42" i="3"/>
  <c r="F75" i="9"/>
  <c r="E75" i="9"/>
  <c r="F73" i="9"/>
  <c r="E73" i="9"/>
  <c r="D73" i="9"/>
  <c r="F70" i="9"/>
  <c r="E70" i="9"/>
  <c r="F58" i="9"/>
  <c r="E58" i="9"/>
  <c r="F55" i="9"/>
  <c r="F54" i="9" s="1"/>
  <c r="E55" i="9"/>
  <c r="E54" i="9" s="1"/>
  <c r="D55" i="9"/>
  <c r="F49" i="9"/>
  <c r="F48" i="9" s="1"/>
  <c r="E49" i="9"/>
  <c r="E48" i="9" s="1"/>
  <c r="D49" i="9"/>
  <c r="D48" i="9" s="1"/>
  <c r="F46" i="9"/>
  <c r="F43" i="9" s="1"/>
  <c r="E46" i="9"/>
  <c r="D46" i="9"/>
  <c r="D44" i="9"/>
  <c r="D39" i="9"/>
  <c r="F28" i="9"/>
  <c r="F27" i="9" s="1"/>
  <c r="E28" i="9"/>
  <c r="E27" i="9" s="1"/>
  <c r="D28" i="9"/>
  <c r="D27" i="9" s="1"/>
  <c r="F21" i="9"/>
  <c r="E21" i="9"/>
  <c r="D21" i="9"/>
  <c r="F15" i="9"/>
  <c r="E15" i="9"/>
  <c r="D15" i="9"/>
  <c r="D51" i="9" l="1"/>
  <c r="F53" i="9"/>
  <c r="F52" i="9" s="1"/>
  <c r="F72" i="9"/>
  <c r="F42" i="9"/>
  <c r="D43" i="9"/>
  <c r="D42" i="9" s="1"/>
  <c r="E72" i="9"/>
  <c r="D31" i="9"/>
  <c r="D14" i="9" s="1"/>
  <c r="F34" i="9"/>
  <c r="F31" i="9" s="1"/>
  <c r="E43" i="9"/>
  <c r="E42" i="9" s="1"/>
  <c r="E34" i="9"/>
  <c r="E31" i="9" s="1"/>
  <c r="E14" i="9" s="1"/>
  <c r="Z154" i="4"/>
  <c r="E53" i="9"/>
  <c r="Y154" i="4"/>
  <c r="E52" i="9" l="1"/>
  <c r="E51" i="9" s="1"/>
  <c r="F14" i="9"/>
  <c r="F51" i="9"/>
  <c r="F82" i="9" s="1"/>
  <c r="D82" i="9"/>
  <c r="E82" i="9" l="1"/>
  <c r="E38" i="6"/>
  <c r="E37" i="6" s="1"/>
  <c r="E36" i="6" s="1"/>
  <c r="D38" i="6"/>
  <c r="D37" i="6" s="1"/>
  <c r="D36" i="6" s="1"/>
  <c r="C38" i="6"/>
  <c r="C37" i="6" s="1"/>
  <c r="C36" i="6" s="1"/>
  <c r="E34" i="6"/>
  <c r="E33" i="6" s="1"/>
  <c r="E32" i="6" s="1"/>
  <c r="D34" i="6"/>
  <c r="D33" i="6" s="1"/>
  <c r="D32" i="6" s="1"/>
  <c r="C34" i="6"/>
  <c r="C33" i="6" s="1"/>
  <c r="C32" i="6" s="1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E17" i="6"/>
  <c r="D17" i="6"/>
  <c r="C17" i="6"/>
  <c r="E15" i="6"/>
  <c r="D15" i="6"/>
  <c r="C15" i="6"/>
  <c r="E14" i="6"/>
  <c r="E13" i="6" s="1"/>
  <c r="D14" i="6"/>
  <c r="D13" i="6" s="1"/>
  <c r="C14" i="6"/>
  <c r="AA39" i="3"/>
  <c r="AA28" i="3"/>
  <c r="AA23" i="3"/>
  <c r="Z39" i="3"/>
  <c r="Z28" i="3"/>
  <c r="Z23" i="3"/>
  <c r="Y39" i="3"/>
  <c r="Y28" i="3"/>
  <c r="Y23" i="3"/>
  <c r="Y45" i="3" l="1"/>
  <c r="Z45" i="3"/>
  <c r="C13" i="6"/>
  <c r="C20" i="6"/>
  <c r="E31" i="6"/>
  <c r="E30" i="6"/>
  <c r="D30" i="6"/>
  <c r="D31" i="6"/>
  <c r="C31" i="6"/>
  <c r="C30" i="6"/>
  <c r="D20" i="6"/>
  <c r="E20" i="6"/>
  <c r="AA45" i="3" l="1"/>
  <c r="C12" i="6" l="1"/>
  <c r="Y125" i="2"/>
  <c r="Y124" i="2" s="1"/>
  <c r="Y123" i="2" s="1"/>
  <c r="Y122" i="2" s="1"/>
  <c r="X125" i="2"/>
  <c r="X124" i="2" s="1"/>
  <c r="X123" i="2" s="1"/>
  <c r="X122" i="2" s="1"/>
  <c r="Z125" i="2"/>
  <c r="Z124" i="2" s="1"/>
  <c r="Z123" i="2" s="1"/>
  <c r="Z122" i="2" s="1"/>
  <c r="Z129" i="2" s="1"/>
  <c r="Y129" i="2" l="1"/>
  <c r="Y131" i="2" s="1"/>
  <c r="Z131" i="2"/>
  <c r="X129" i="2"/>
  <c r="X131" i="2" s="1"/>
</calcChain>
</file>

<file path=xl/comments1.xml><?xml version="1.0" encoding="utf-8"?>
<comments xmlns="http://schemas.openxmlformats.org/spreadsheetml/2006/main">
  <authors>
    <author>GlavBuh</author>
  </authors>
  <commentList>
    <comment ref="Z40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<sst xmlns="http://schemas.openxmlformats.org/spreadsheetml/2006/main" count="2778" uniqueCount="741">
  <si>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</si>
  <si>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</si>
  <si>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</si>
  <si>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</si>
  <si>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</si>
  <si>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</si>
  <si>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</si>
  <si>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</si>
  <si>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Социальные выплаты гражданам, кроме публичных нормативных социальных выплат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</si>
  <si>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</si>
  <si>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</si>
  <si>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</si>
  <si>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</si>
  <si>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</si>
  <si>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</si>
  <si>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</si>
  <si>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</si>
  <si>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</si>
  <si>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</si>
  <si>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</si>
  <si>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</si>
  <si>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</si>
  <si>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</si>
  <si>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</si>
  <si>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</si>
  <si>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</si>
  <si>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</si>
  <si>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</si>
  <si>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</si>
  <si>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</si>
  <si>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</si>
  <si>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</si>
  <si>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</si>
  <si>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</si>
  <si>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</si>
  <si>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</si>
  <si>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</si>
  <si>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</si>
  <si>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</si>
  <si>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</si>
  <si>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</si>
  <si>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</si>
  <si>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</si>
  <si>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</si>
  <si>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</si>
  <si>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</si>
  <si>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</si>
  <si>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</si>
  <si>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</si>
  <si>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</si>
  <si>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</si>
  <si>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</si>
  <si>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</si>
  <si>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</si>
  <si>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</si>
  <si>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</si>
  <si>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</si>
  <si>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</si>
  <si>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</si>
  <si>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</si>
  <si>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</si>
  <si>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</si>
  <si>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</si>
  <si>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</si>
  <si>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</si>
  <si>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</si>
  <si>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</si>
  <si>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</si>
  <si>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</si>
  <si>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</si>
  <si>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</si>
  <si>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</si>
  <si>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</si>
  <si>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</si>
  <si>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85302S0820</t>
  </si>
  <si>
    <t>8530200000</t>
  </si>
  <si>
    <t>8530000000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</si>
  <si>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</si>
  <si>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</si>
  <si>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</si>
  <si>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</si>
  <si>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</si>
  <si>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</si>
  <si>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</si>
  <si>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</si>
  <si>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</si>
  <si>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</si>
  <si>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</si>
  <si>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</si>
  <si>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</si>
  <si>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</si>
  <si>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</si>
  <si>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</si>
  <si>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</si>
  <si>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</si>
  <si>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</si>
  <si>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</si>
  <si>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</si>
  <si>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Обеспечение пожарной безопасности</t>
  </si>
  <si>
    <t>75</t>
  </si>
  <si>
    <t>7500000000</t>
  </si>
  <si>
    <t>НЕПРОГРАММНЫЕ МЕРОПРИЯТИЯ ПОСЕЛЕНИЙ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</si>
  <si>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</si>
  <si>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</si>
  <si>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</si>
  <si>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</si>
  <si>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</si>
  <si>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</si>
  <si>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</si>
  <si>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</si>
  <si>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</si>
  <si>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</si>
  <si>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</si>
  <si>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</si>
  <si>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</si>
  <si>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</si>
  <si>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</si>
  <si>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</si>
  <si>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</si>
  <si>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</si>
  <si>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</si>
  <si>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</si>
  <si>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</si>
  <si>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</si>
  <si>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</si>
  <si>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</si>
  <si>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</si>
  <si>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</si>
  <si>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</si>
  <si>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</si>
  <si>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</si>
  <si>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</si>
  <si>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</si>
  <si>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</si>
  <si>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</si>
  <si>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</si>
  <si>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</si>
  <si>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</si>
  <si>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</si>
  <si>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</si>
  <si>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</si>
  <si>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</si>
  <si>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</si>
  <si>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</si>
  <si>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</si>
  <si>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</si>
  <si>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Итого расходов</t>
  </si>
  <si>
    <t>РАСПРЕДЕЛЕНИЕ БЮДЖЕТНЫХ АССИГОНОВАНИЙ БЮДЖЕТА МУНИЦИПАЛЬНОГО</t>
  </si>
  <si>
    <t>КЛАССИФИКАЦИИ РАСХОДОВ БЮДЖЕТОВ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</si>
  <si>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</si>
  <si>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</si>
  <si>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</si>
  <si>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</si>
  <si>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</si>
  <si>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</si>
  <si>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</si>
  <si>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</si>
  <si>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</si>
  <si>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</si>
  <si>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</si>
  <si>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</si>
  <si>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</si>
  <si>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</si>
  <si>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</si>
  <si>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</si>
  <si>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</si>
  <si>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</si>
  <si>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</si>
  <si>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</si>
  <si>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</si>
  <si>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</si>
  <si>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</si>
  <si>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</si>
  <si>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</si>
  <si>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</si>
  <si>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</si>
  <si>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</si>
  <si>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</si>
  <si>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</si>
  <si>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</si>
  <si>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</si>
  <si>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</si>
  <si>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</si>
  <si>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</si>
  <si>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</si>
  <si>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</si>
  <si>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</si>
  <si>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</si>
  <si>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</si>
  <si>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</si>
  <si>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</si>
  <si>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</si>
  <si>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</si>
  <si>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</si>
  <si>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</si>
  <si>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</si>
  <si>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</si>
  <si>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</si>
  <si>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</si>
  <si>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</si>
  <si>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</si>
  <si>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</si>
  <si>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</si>
  <si>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</si>
  <si>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</si>
  <si>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</si>
  <si>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</si>
  <si>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</si>
  <si>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</si>
  <si>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</si>
  <si>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</si>
  <si>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</si>
  <si>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</si>
  <si>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</si>
  <si>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</si>
  <si>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</si>
  <si>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</si>
  <si>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</si>
  <si>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</si>
  <si>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</si>
  <si>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</si>
  <si>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</si>
  <si>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</si>
  <si>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</si>
  <si>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</si>
  <si>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</si>
  <si>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</si>
  <si>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</si>
  <si>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</si>
  <si>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</si>
  <si>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</si>
  <si>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</si>
  <si>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</si>
  <si>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</si>
  <si>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</si>
  <si>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</si>
  <si>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</si>
  <si>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</si>
  <si>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</si>
  <si>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</si>
  <si>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</si>
  <si>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</si>
  <si>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</si>
  <si>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</si>
  <si>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</si>
  <si>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</si>
  <si>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</si>
  <si>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</si>
  <si>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</si>
  <si>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</si>
  <si>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</si>
  <si>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</si>
  <si>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</si>
  <si>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</si>
  <si>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</si>
  <si>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</si>
  <si>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</si>
  <si>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</si>
  <si>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</si>
  <si>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</si>
  <si>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</si>
  <si>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</si>
  <si>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</si>
  <si>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</si>
  <si>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</si>
  <si>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</si>
  <si>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</si>
  <si>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</si>
  <si>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</si>
  <si>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</si>
  <si>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</si>
  <si>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</si>
  <si>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</si>
  <si>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</si>
  <si>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</si>
  <si>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</si>
  <si>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</si>
  <si>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</si>
  <si>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</si>
  <si>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</si>
  <si>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</si>
  <si>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</si>
  <si>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</si>
  <si>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</si>
  <si>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</si>
  <si>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</si>
  <si>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</si>
  <si>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</si>
  <si>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</si>
  <si>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</si>
  <si>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</si>
  <si>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</si>
  <si>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</si>
  <si>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</si>
  <si>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</si>
  <si>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</si>
  <si>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</si>
  <si>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</si>
  <si>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</si>
  <si>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</si>
  <si>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</si>
  <si>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</si>
  <si>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</si>
  <si>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</si>
  <si>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</si>
  <si>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</si>
  <si>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</si>
  <si>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1 13 02065 10 0000 130</t>
  </si>
  <si>
    <t>1 13 02995 10 0000 130</t>
  </si>
  <si>
    <t>1 14 02053 10 0000 410</t>
  </si>
  <si>
    <t>1 14 06025 10 0000 430</t>
  </si>
  <si>
    <t>1 15 02050 10 0000 140</t>
  </si>
  <si>
    <t>1 16 90050 10 0000 140</t>
  </si>
  <si>
    <t>1 17 01050 10 0000 180</t>
  </si>
  <si>
    <t>1 17 05050 10 0000 180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</si>
  <si>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</si>
  <si>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</si>
  <si>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</si>
  <si>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</si>
  <si>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</si>
  <si>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</si>
  <si>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</si>
  <si>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</si>
  <si>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</si>
  <si>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</si>
  <si>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</si>
  <si>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</si>
  <si>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</si>
  <si>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</si>
  <si>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</si>
  <si>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</si>
  <si>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</si>
  <si>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</si>
  <si>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</si>
  <si>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</si>
  <si>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</si>
  <si>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</si>
  <si>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</si>
  <si>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</si>
  <si>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</si>
  <si>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</si>
  <si>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</si>
  <si>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</si>
  <si>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</si>
  <si>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</si>
  <si>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</si>
  <si>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</si>
  <si>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</si>
  <si>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Прочие безвозмездные поступления в бюджеты сельских поселений</t>
  </si>
  <si>
    <t>ИТОГО  ДОХОДОВ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</si>
  <si>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</si>
  <si>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</si>
  <si>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</si>
  <si>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</si>
  <si>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</si>
  <si>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</si>
  <si>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</si>
  <si>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</si>
  <si>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</si>
  <si>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</si>
  <si>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</si>
  <si>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</si>
  <si>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</si>
  <si>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</si>
  <si>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</si>
  <si>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</si>
  <si>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</si>
  <si>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</si>
  <si>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</si>
  <si>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</si>
  <si>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</si>
  <si>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</si>
  <si>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</si>
  <si>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</si>
  <si>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</si>
  <si>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</si>
  <si>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</si>
  <si>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</si>
  <si>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</si>
  <si>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</si>
  <si>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</si>
  <si>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</si>
  <si>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</si>
  <si>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</si>
  <si>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</si>
  <si>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</si>
  <si>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</si>
  <si>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</si>
  <si>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</si>
  <si>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</si>
  <si>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</si>
  <si>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</si>
  <si>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</si>
  <si>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</si>
  <si>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</si>
  <si>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</si>
  <si>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</si>
  <si>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</si>
  <si>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ОРЕНБУРГСКОГО РАЙОНА ОРЕНБУРГСКОЙ ОБЛАСТИ</t>
  </si>
  <si>
    <t>Оренбургского района</t>
  </si>
  <si>
    <t>Оренбургской области</t>
  </si>
  <si>
    <t>ПО РАЗДЕЛАМ, ПОДРАЗДЕЛАМ,ЦЕЛЕВЫМ СТАТЬЯМ (МУНИЦИПАЛЬНЫМ ПРОГРАММАМ</t>
  </si>
  <si>
    <t>НОРМАТИВЫ ОТЧИСЛЕНИЙ ДОХОДОВ В БЮДЖЕТ</t>
  </si>
  <si>
    <t xml:space="preserve">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</si>
  <si>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Оренбургского района </t>
  </si>
  <si>
    <t xml:space="preserve">                                                                                                       Оренбургской области</t>
  </si>
  <si>
    <t xml:space="preserve">  к решению Совета депутатов</t>
  </si>
  <si>
    <t>Подпрограмма "Управление муниципальным имуществом и земельными ресурсами"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</si>
  <si>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</si>
  <si>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</si>
  <si>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"Организация и проведение социально-значимых мероприятий"</t>
  </si>
  <si>
    <t>Организация и проведение социально-значимых мероприятий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</si>
  <si>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</si>
  <si>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</si>
  <si>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</si>
  <si>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</si>
  <si>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Основное мероприятие 
"Публикация нормативно-правовых актов, принимаемых органами местного самоуправления"</t>
  </si>
  <si>
    <t>Размещение нормативно-правовых актов в печатных средствах массовой информации, в сети Интернет</t>
  </si>
  <si>
    <t>Другие вопросы в области национальной безопасности и правоохранительной деятельности</t>
  </si>
  <si>
    <t>Основное мероприятие 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</si>
  <si>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</si>
  <si>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Приложение № 5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</si>
  <si>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</si>
  <si>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</si>
  <si>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>Приложение № 7</t>
  </si>
  <si>
    <t xml:space="preserve">Оренбургского района </t>
  </si>
  <si>
    <t>Приложение № 8</t>
  </si>
  <si>
    <t>01  05  02  00  00  0000  500</t>
  </si>
  <si>
    <t>Увеличение прочих остатков средств бюджетов</t>
  </si>
  <si>
    <t>В ЧАСТИ НАЛОГОВ НА ПРИБЫЛЬ, ДОХОДЫ</t>
  </si>
  <si>
    <t>В ЧАСТИ НАЛОГОВ НА СОВОКУПНЫЙ ДОХОД</t>
  </si>
  <si>
    <t>В ЧАСТИ НАЛОГОВ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</si>
  <si>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</si>
  <si>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</si>
  <si>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</si>
  <si>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</si>
  <si>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</si>
  <si>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</si>
  <si>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</si>
  <si>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       1 января 2006 года), мобилизуемый на территориях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</si>
  <si>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</si>
  <si>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</si>
  <si>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</si>
  <si>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</si>
  <si>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</si>
  <si>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</si>
  <si>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</si>
  <si>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</si>
  <si>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</si>
  <si>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</si>
  <si>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1 11 05013 10 0002 120</t>
  </si>
  <si>
    <t>Доходы, получаемые в виде средств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</si>
  <si>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</si>
  <si>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1 11 05026 10 0000 120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</si>
  <si>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</si>
  <si>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</si>
  <si>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</si>
  <si>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</si>
  <si>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</si>
  <si>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</si>
  <si>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</si>
  <si>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</si>
  <si>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</si>
  <si>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</si>
  <si>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</si>
  <si>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</si>
  <si>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</si>
  <si>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поселений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</si>
  <si>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</si>
  <si>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</si>
  <si>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1 13 01995 10 0000 130</t>
  </si>
  <si>
    <t>Прочие доходы от оказания платных услуг получателями средств бюджетов поселений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</si>
  <si>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</si>
  <si>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</si>
  <si>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</si>
  <si>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</si>
  <si>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</si>
  <si>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</si>
  <si>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</si>
  <si>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</si>
  <si>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</si>
  <si>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</si>
  <si>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</si>
  <si>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</si>
  <si>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</si>
  <si>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</si>
  <si>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</si>
  <si>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</si>
  <si>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</si>
  <si>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</si>
  <si>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</si>
  <si>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1 14 06013 10 0002 430</t>
  </si>
  <si>
    <t>Доходы от выкупа в собственность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</si>
  <si>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</si>
  <si>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</si>
  <si>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</si>
  <si>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</si>
  <si>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</si>
  <si>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Код бюджетной классификации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</si>
  <si>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</si>
  <si>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 xml:space="preserve">В ЧАСТИ ДОХОДОВ ОТ ОКАЗАНИЯ ПЛАТНЫХ УСЛУГ </t>
  </si>
  <si>
    <t>И КОМПЕНСАЦИИ ЗАТРАТ ГОСУДАРСТВА</t>
  </si>
  <si>
    <t xml:space="preserve">В ЧАСТИ ДОХОДОВ ОТ ПРОДАЖИ МАТЕРИАЛЬНЫХ </t>
  </si>
  <si>
    <t>И НЕМАТЕРИАЛЬНЫХ АКТИВОВ</t>
  </si>
  <si>
    <t>В ЧАСТИ АДМИНИСТРАТИВНЫХ ПЛАТЕЖЕЙ И СБОРОВ</t>
  </si>
  <si>
    <t>Платежи, взимаемые органами управления 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</si>
  <si>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</si>
  <si>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</si>
  <si>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</si>
  <si>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</si>
  <si>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</si>
  <si>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</si>
  <si>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</si>
  <si>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</si>
  <si>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</si>
  <si>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</si>
  <si>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</si>
  <si>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</si>
  <si>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 на водных объектах, находящихся в собственности поселений</t>
  </si>
  <si>
    <t>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</si>
  <si>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</si>
  <si>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</si>
  <si>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</si>
  <si>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</si>
  <si>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</si>
  <si>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</si>
  <si>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</si>
  <si>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</si>
  <si>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ПРОЧИХ НЕНАЛОГОВЫХ ДОХОДОВ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</si>
  <si>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</si>
  <si>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</si>
  <si>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</si>
  <si>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Прочие неналоговые доходы бюджетов поселений</t>
  </si>
  <si>
    <t>1 17 12050 10 0000 180</t>
  </si>
  <si>
    <t>Целевые отчисления от лотерей поселений</t>
  </si>
  <si>
    <t xml:space="preserve">                                                                                             </t>
  </si>
  <si>
    <t xml:space="preserve">    (в процентах)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</si>
  <si>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(приобретение) жилья отдельным категориям молодых семей</t>
  </si>
  <si>
    <t>Земельный налог (по обязательствам, возникшим до 1 января 2006 года), мобилизуемый на территориях поселений</t>
  </si>
  <si>
    <t>ОБРАЗОВАНИЕ</t>
  </si>
  <si>
    <t>Молодежная политика</t>
  </si>
  <si>
    <t>Осуществление мероприятий по работе с детьми и молодежью в поселении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</si>
  <si>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</si>
  <si>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</si>
  <si>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Межбюджетные трансферты районному бюджету на выполнение полномочий внешнего муниципального финансового контроля.Иные межбюджетные трансферты</t>
  </si>
  <si>
    <t xml:space="preserve">Уплата налога на имущество бюджетными учреждениями </t>
  </si>
  <si>
    <t xml:space="preserve">Софинансирование по капитальному ремонту и ремонту автомобильных дорог общего пользования населенных пунктов 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</si>
  <si>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</si>
  <si>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2 02 20000 00 0000 150</t>
  </si>
  <si>
    <t xml:space="preserve"> ПЕРИОД 2020 И 2021 ГОДОВ ПО РАЗДЕЛАМ И ПОДРАЗДЕЛАМ РАСХОДОВ</t>
  </si>
  <si>
    <t>РАСХОДОВ КЛАССИФИКАЦИИ РАСХОДОВ НА 2019 ГОД И НА ПЛАНОВЫЙ ПЕРИОД 2020 И 2021 ГОДОВ</t>
  </si>
  <si>
    <t>КЛАССИФИКАЦИИ РАСХОДОВ НА 2019 ГОД И ПЛАНОВЫЙ ПЕРИОД 2020 И 2021 ГОДОВ</t>
  </si>
  <si>
    <t xml:space="preserve">Осуществление деятельности главы муниципального образования </t>
  </si>
  <si>
    <t>Осуществление деятельности главы муниципального образования</t>
  </si>
  <si>
    <t xml:space="preserve">Уплата налога на имущество 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</si>
  <si>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</si>
  <si>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</si>
  <si>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Уплата налога на имущество бюджетными учреждениями</t>
  </si>
  <si>
    <t>Иные выплаты населению</t>
  </si>
  <si>
    <t>Срок действия осударственных гарантий и срок исполнения обязательств по ним определяются в договорах о предоставлении государственных гарантий</t>
  </si>
  <si>
    <t>ОБРАЗОВАНИЯ _____________________ СЕЛЬСОВЕТ ОРЕНБУРГСКОГО РАЙОНА ОРЕНБУРГСКОЙ ОБЛАСТИ НА 2019 ГОД И НА ПЛАНОВЫЙ</t>
  </si>
  <si>
    <t xml:space="preserve"> __________________ СЕЛЬСОВЕТ ОРЕНБУРГСКОГО РАЙОНА ОРЕНБУРГСКОЙ ОБЛАСТИ </t>
  </si>
  <si>
    <t>И НЕПРОГРАММНЫМ НАПРАВЛЕНИЯМ ДЕЯТЕЛЬНОСТИ), ГРУППАМ И ПОДГРУППАМ ВИДОВ</t>
  </si>
  <si>
    <t xml:space="preserve">                Приложение № 1</t>
  </si>
  <si>
    <t xml:space="preserve">                 МО Ленинский сельсовет</t>
  </si>
  <si>
    <t xml:space="preserve">МУНИЦИПАЛЬНОГО ОБРАЗОВАНИЯ ЛЕНИНСКИЙ СЕЛЬСОВЕТ </t>
  </si>
  <si>
    <t>2022 год</t>
  </si>
  <si>
    <t xml:space="preserve">                                                                                                                                                                   Приложение № 2</t>
  </si>
  <si>
    <t xml:space="preserve">  МО Ленинский сельсовет</t>
  </si>
  <si>
    <t>615</t>
  </si>
  <si>
    <t>Приложение  № 3</t>
  </si>
  <si>
    <t>Ленинский сельсовет</t>
  </si>
  <si>
    <t>МУНИЦИПАЛЬНОГО ОБРАЗОВАНИЯ ЛЕНИНСКИЙ СЕЛЬСОВЕТ</t>
  </si>
  <si>
    <t xml:space="preserve">             Приложение № 4</t>
  </si>
  <si>
    <t>МО Ленинский сельсовет</t>
  </si>
  <si>
    <t xml:space="preserve">МУНИЦИПАЛЬНОГО ОБРАЗОВАНИЯ ЛЕНИНСКИЙ СЕЛЬСОВЕТ ОРЕНБУРГСКОГО РАЙОНА ОРЕНБУРГСКОЙ ОБЛАСТИ </t>
  </si>
  <si>
    <t>Приложение № 6</t>
  </si>
  <si>
    <t>РАСПРЕДЕЛЕНИЕ БЮДЖЕТНЫХ АССИГНОВАНИЙ БЮДЖЕТА МУНИЦИПАЛЬНОГО</t>
  </si>
  <si>
    <t xml:space="preserve">РАСПРЕДЕЛЕНИЕ БЮДЖЕТНЫХ АССИГНОВАНИЙ БЮДЖЕТА МУНИЦИПАЛЬНОГО ОБРАЗОВАНИЯ ЛЕНИНСКИЙ СЕЛЬСОВЕТ ПО </t>
  </si>
  <si>
    <t>РАЗДЕЛАМ, ПОДРАЗДЕЛАМ, ЦЕЛЕВЫМ СТАТЬЯМ (МУНИЦИПАЛЬНЫМ ПРОГРАММАМ ОРЕНБУРГСКОГО РАЙОНА И НЕПРОГРАММНЫМ НАПРАВЛЕНИЯМ</t>
  </si>
  <si>
    <t xml:space="preserve">             Приложение № 10</t>
  </si>
  <si>
    <t>Приложение № 11</t>
  </si>
  <si>
    <t xml:space="preserve">(МУНИЦИПАЛЬНЫХ ПРОГРАММ  МУНИЦИПАЛЬНОГО ОБРАЗОВАНИЯ ЛЕНИНСКИЙ СЕЛЬСОВЕТ  </t>
  </si>
  <si>
    <t xml:space="preserve">              РАСПРЕДЕЛЕНИЕ БЮДЖЕТНЫХ АССИГНОВАНИЙ БЮДЖЕТА МУНИЦИПАЛЬНОГО ОБРАЗОВАНИЯ ЛЕНИНСКИЙ СЕЛЬСОВЕТ </t>
  </si>
  <si>
    <t xml:space="preserve">                                ЛЕНИНСКИЙ СЕЛЬСОВЕТ ОРЕНБУРГСКОГО РАЙОНА ОРЕНБУРГСКОЙ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</si>
  <si>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РАСПРЕДЕЛЕНИЕ БЮДЖЕТНЫХ АССИГНОВАНИЙ БЮДЖЕТА МУНИЦИПАЛЬНОГО ОБРАЗОВАНИЯ</t>
  </si>
  <si>
    <t>Администрация муниципального образования Ленинский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</si>
  <si>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Ленинский сельсовет Оренбургского района Оренбургской области на 2019-2021 годы и на период до 2024 года"</t>
  </si>
  <si>
    <t>Муниципальная программа "Совершенствование муниципального управления в муниципальном образовании  Ленинский сельсовет Оренбургского района Оренбургской области на 2019-2021 годы и на период до 2024 года"</t>
  </si>
  <si>
    <t>Муниципальная программа "Пожарная безопасность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</si>
  <si>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</si>
  <si>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2019–2020 годы и на период до 2024 года"</t>
  </si>
  <si>
    <t>Муниципальная программа "Устойчивое развитие сельской территории муниципального образования  Ленинский Оренбургского района Оренбургской области на 2019–2021 годы и на период до 2024 года"</t>
  </si>
  <si>
    <t>Муниципальная программа "Развитие культуры поселка  Ленина на 2019-2023 годы"</t>
  </si>
  <si>
    <t>Муниципальная 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</si>
  <si>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</si>
  <si>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"Развитие культуры поселка Ленина на 2019-2023 годы"</t>
  </si>
  <si>
    <t>Муниципальная 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</si>
  <si>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Субвенции бюджетам сельских поселений на государственнную регистрацию актов гражданского состояния</t>
  </si>
  <si>
    <t>Субвенции бюджетам на государственнную регистрацию актов гражданского состояния</t>
  </si>
  <si>
    <t>Органы юстиции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</si>
  <si>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</si>
  <si>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оргонами управления государственными внебюджетными фондами</t>
  </si>
  <si>
    <t>Основное мероприятие 
"Осуществление хозяйственной деятельности администрации МО"</t>
  </si>
  <si>
    <t>Иные бюджетные ассигнования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</si>
  <si>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</si>
  <si>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</si>
  <si>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НЕПРОГРАММНЫЕ МЕРОПРИЯТИЯ ПОСЕЛЕНИЯ</t>
  </si>
  <si>
    <t>Подпрограмма "Наследие"</t>
  </si>
  <si>
    <t>Основное мероприятие "Развитие библиотечного дела"</t>
  </si>
  <si>
    <t>Развитие библиотечного дела</t>
  </si>
  <si>
    <t>Подпрограмма "Развитие физической культуры и массового спорта"</t>
  </si>
  <si>
    <t>Основное мероприятие "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</si>
  <si>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</si>
  <si>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Б</t>
  </si>
  <si>
    <t>Уплата налога на имущество</t>
  </si>
  <si>
    <t>ИТОГО РАСХОДОВ</t>
  </si>
  <si>
    <t>Передача полнамочий по соблюдению требований к служебному поведению муниципальных служащих и урегулированию конфликта интересов</t>
  </si>
  <si>
    <t>2 02 25555 00 0000 150</t>
  </si>
  <si>
    <t>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</si>
  <si>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</si>
  <si>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Подпрограмма"Модернизация объектов коммунальной инфраструктуры"</t>
  </si>
  <si>
    <t>Обеспечение качественными услугами жилищно-коммунального хозяйства</t>
  </si>
  <si>
    <t>R5760</t>
  </si>
  <si>
    <t>Основное мероприятие "Обеспечение комплексного развития сельских территорий"</t>
  </si>
  <si>
    <t>Обеспечение комплексного развития сельских территорий</t>
  </si>
  <si>
    <t xml:space="preserve"> Благоустройство территории поселения</t>
  </si>
  <si>
    <t>Программа "Формирование современной городской среды"</t>
  </si>
  <si>
    <t>Формирование современной городской среды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</si>
  <si>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</si>
  <si>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2 02 20216 10 0000 150</t>
  </si>
  <si>
    <t>2 02 15002 10 6111 150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</si>
  <si>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</si>
  <si>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</si>
  <si>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педогагических работников муниципальных учреждений дополнительного образования</t>
  </si>
  <si>
    <t xml:space="preserve">Расходы на повышение оплаты труда работников муниципальных учреждений культуры </t>
  </si>
  <si>
    <t>Финансовое обеспечение повышения оплаты труда отдельных категорий работников муниципальных учреждений</t>
  </si>
  <si>
    <t>Субвенции бюджетам бюджетной системы РФ</t>
  </si>
  <si>
    <t>2023 год</t>
  </si>
  <si>
    <t>2 02 15002 10 6888 150</t>
  </si>
  <si>
    <t>2 02 15002 10 0001 150</t>
  </si>
  <si>
    <t>2 02 15002 00 0000 150</t>
  </si>
  <si>
    <t>2 02 16001 10 0002 150</t>
  </si>
  <si>
    <t>2 02 16001 10 0001 150</t>
  </si>
  <si>
    <t>2 02 16001 10 0000 150</t>
  </si>
  <si>
    <t>2 02 16001 00 0000 150</t>
  </si>
  <si>
    <t>2 02 10000 00 0000 150</t>
  </si>
  <si>
    <t>1 01 02010 01 0000 110</t>
  </si>
  <si>
    <t>1 01 02020 01 0000 110</t>
  </si>
  <si>
    <t>1 01 02030 01 0000 110</t>
  </si>
  <si>
    <t>2 02 15001 10 0001 150</t>
  </si>
  <si>
    <t>2 02 15001 10 0002 150</t>
  </si>
  <si>
    <t>2 02 15002 10 0002 150</t>
  </si>
  <si>
    <t>2 02 15002 10 0810 150</t>
  </si>
  <si>
    <t>2 02 15002 10 0200 150</t>
  </si>
  <si>
    <t>2 02 19999 10 0000 150</t>
  </si>
  <si>
    <t>2 02 30024 10 0000 150</t>
  </si>
  <si>
    <t>2 02 35118 10 0000 150</t>
  </si>
  <si>
    <t>2 02 35930 10 0000 150</t>
  </si>
  <si>
    <t>2 02 39999 10 0000 150</t>
  </si>
  <si>
    <t>2 02 40014 10 0000 150</t>
  </si>
  <si>
    <t>2 02 45144 10 0000 150</t>
  </si>
  <si>
    <t>2 02 45147 10 0000 150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</si>
  <si>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</si>
  <si>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</si>
  <si>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</si>
  <si>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</si>
  <si>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</si>
  <si>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</si>
  <si>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</si>
  <si>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</si>
  <si>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</si>
  <si>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2 02 49999 10 9981 150</t>
  </si>
  <si>
    <t>2 02 49999 10 9982 150</t>
  </si>
  <si>
    <t>2 02 90054 10 0000 150</t>
  </si>
  <si>
    <t>2 18 60010 10 0000 150</t>
  </si>
  <si>
    <t>2 19 00000 10 0000 150</t>
  </si>
  <si>
    <t>Дотации бюджетам сельских поселений на поддержку мер по обеспечению сбалансированности бюджетов,  на уплату налога на имущество</t>
  </si>
  <si>
    <t>Дотации бюджетам сельских поселений на поддержку мер по обеспечению сбалансированности бюджетов, для обеспечения минимального размера оплаты труда работников бюджетной сферы</t>
  </si>
  <si>
    <t>Дотации бюджетам сельских поселений на выравнивание бюджетной обеспеченности из бюджетов муниципальных районов, за счет областного бюджета</t>
  </si>
  <si>
    <t>Дотации бюджетам сельских поселений на выравнивание бюджетной обеспеченности из бюджетов муниципальных районов, за счет районного бюджета</t>
  </si>
  <si>
    <t>Субсидии бюджетам сельских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</si>
  <si>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2 02 29999 10 0000 150</t>
  </si>
  <si>
    <t>Прочие субсидии бюджетам сельских поселений</t>
  </si>
  <si>
    <t>Прочие межбюджетные трансферты, передаваемые бюджетам сельских поселений, для обеспечения повышения оплаты труда работников муниципальных учреждений культуры</t>
  </si>
  <si>
    <t>НА 2022 ГОД И ПЛАНОВЫЙ ПЕРИОД 2023, 2024 ГОДЫ</t>
  </si>
  <si>
    <t xml:space="preserve">                 от   декабря 2021 г. № </t>
  </si>
  <si>
    <t xml:space="preserve"> 2024 год</t>
  </si>
  <si>
    <t>2 07 05030 10 0000 15+0</t>
  </si>
  <si>
    <t>1 16 07010 10 0000 140</t>
  </si>
  <si>
    <t>Неустойка за несвоевременное выполнение работ по муниципальным контрактам</t>
  </si>
  <si>
    <t xml:space="preserve">Перечень главных администраторов (администраторов) доходов бюджета муниципального образования Ленинский сельсовет Оренбургского района Оренбургской области на 2022 год и плановый период 2023-2024 годов </t>
  </si>
  <si>
    <t xml:space="preserve">                                                                                                                                                                     от  декабря 2021 г. № </t>
  </si>
  <si>
    <t xml:space="preserve">от   декабря 2021 года № </t>
  </si>
  <si>
    <t>НА 2022 ГОД  И НА ПЛАНОВЫЙ ПЕРИОД  2023 И 2024 ГОДОВ</t>
  </si>
  <si>
    <t xml:space="preserve">       от   декабря 2021г. № </t>
  </si>
  <si>
    <t>НА 2022 ГОД  И ПЛАНОВЫЙ ПЕРИОД 2023 - 2024 ГОДЫ</t>
  </si>
  <si>
    <t>2024 год</t>
  </si>
  <si>
    <t>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</si>
  <si>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суммы прибыли контролируемой иностранной компании, в том числе финансовой прибыли контралируемой иностранной компании)</t>
  </si>
  <si>
    <t>Дотации бюджетам сельских поселений на поддержку мер по обеспечению сбалансированности бюджетов на уплату налога на имущество</t>
  </si>
  <si>
    <t xml:space="preserve">Прочие субсидии </t>
  </si>
  <si>
    <t>Субсидии бюджетам муниципальных образований на софинансирование мероприятий по приведению документов территориального планирования и градостроительного занирования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</si>
  <si>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 xml:space="preserve">от  декабря 2021 г. № </t>
  </si>
  <si>
    <t>ПРОГРАММА МУНИЦИПАЛЬНЫХ ВНУТРЕННИХ ЗАИМСТВОВАНИЙ  МО ЛЕНИНСКИЙ СЕЛЬСОВЕТ ОРЕНБУРГСКОГО РАЙОНА ОРЕНБУРГСКОЙ ОБЛАСТИ  НА 2022 ГОД И НА ПЛАНОВЫЙ ПЕРИОД 2023 И 2024 ГОДОВ</t>
  </si>
  <si>
    <t xml:space="preserve">         Программа муниципальных внутренних заимствований на 2022 год и на плановый  период  2023  и  2024  годов  предусматривает при необходимости покрытие дефицита бюджета муниципального образования  Ленинский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</si>
  <si>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от   декабря 2021 г. № </t>
  </si>
  <si>
    <t xml:space="preserve"> ГОСУДАРСТВЕННЫХ ГАРАНТИЙ БЮДЖЕТА МУНИЦИПАЛЬНОГО ОБРАЗОВАНИЯ ЛЕНИНСКИЙ СЕЛЬСОВЕТ                                                                                                                                                                                            ОРЕНБУРГСКОГО РАЙОНА ОРЕНБУРГСКОЙ ОБЛАСТИ                                                                                                                                                                           В ВАЛЮТЕ РОССИЙСКОЙ ФЕДЕРАЦИИ НА 2022 ГОД И НА ПЛАНОВЫЙ ПЕРИОД 2023 И 2024 ГОДОВ</t>
  </si>
  <si>
    <t>Перечень муниципальных гарантий, подлежащих предоставлению в 2022-2024 годах</t>
  </si>
  <si>
    <t xml:space="preserve">от  декабря 2021 года № </t>
  </si>
  <si>
    <t>ОБРАЗОВАНИЯ ЛЕНИНСКИЙ СЕЛЬСОВЕТ НА 2022 ГОД И НА ПЛАНОВЫЙ</t>
  </si>
  <si>
    <t>ПЕРИОД 2023 И 2024 ПО РАЗДЕЛАМ  И ПОДРАЗДЕЛАМ РАСХОДОВ</t>
  </si>
  <si>
    <t>ДЕЯТЕЛЬНОСТИ), ГРУППАМ И ПОДГРУППАМ ВИДОВ РАСХОДОВ КЛАССИФИКАЦИИ РАСХОДОВ НА 2022 ГОД И НА ПЛАНОВЫЙ ПЕРИОД 2023 И 2024 ГОДОВ</t>
  </si>
  <si>
    <t>S1510</t>
  </si>
  <si>
    <t xml:space="preserve">Развитие системы градорегулирования </t>
  </si>
  <si>
    <t>Мероприятия по приведению документов территориального планирования и градостроительного зонирования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</si>
  <si>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отрослевым пространственным данным для включения в ГИСОГД Оренбургской области</t>
  </si>
  <si>
    <t xml:space="preserve">            от   декабря 2021 года № </t>
  </si>
  <si>
    <t>НА 2022 ГОД И НА ПЛАНОВЫЙ ПЕРИОД 2023 И 2024 ГОДОВ</t>
  </si>
  <si>
    <t>Закупка энергетических ресурсов</t>
  </si>
  <si>
    <t xml:space="preserve"> "Освещение улиц"</t>
  </si>
  <si>
    <t>Подпрограмма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</si>
  <si>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Подпрограмма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</si>
  <si>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2 02 30000 00 0000 150</t>
  </si>
  <si>
    <t>2 02 35930100000 150</t>
  </si>
  <si>
    <t>2 02 35118 00 0000 150</t>
  </si>
  <si>
    <t>2 02 40000 00 0000 150</t>
  </si>
  <si>
    <t>2 02 49999 00 0000 150</t>
  </si>
  <si>
    <t>2 02 49999 10 0882 150</t>
  </si>
  <si>
    <t xml:space="preserve">2 02 49999 10 0892 150
</t>
  </si>
  <si>
    <t xml:space="preserve">2 02 49999 10 0991 150
</t>
  </si>
  <si>
    <t>2 02 15002 10 6409 150</t>
  </si>
  <si>
    <t>Дотации бюджетам сельских поселений на поддержку мер по обеспечению сбалансированности бюджетов,  для осуществления дорожной деятельности в отношении автомобильных дорог местного значения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</si>
  <si>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</si>
  <si>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</si>
  <si>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S0010</t>
  </si>
  <si>
    <t>6Д409</t>
  </si>
  <si>
    <t>"Освещение улиц"Иные закупки товаров, работ и услуг для обеспечения государственных (муниципальных) нужд</t>
  </si>
  <si>
    <t>Основное мероприятие "Дорожное хозяйство"</t>
  </si>
  <si>
    <t>Осуществление дорожной деятельности в отношении автомобильных дорог местного значения</t>
  </si>
  <si>
    <t>Капитальные вложения в объекты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</si>
</sst>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  <numFmt numFmtId="175" formatCode="000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4" fontId="1" fillId="0" borderId="0" applyFont="0" applyFill="0" applyBorder="0" applyAlignment="0" applyProtection="0"/>
  </cellStyleXfs>
  <cellXfs count="10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1" applyNumberFormat="1" applyFont="1" applyFill="1" applyBorder="1" applyAlignment="1" applyProtection="1">
      <alignment horizontal="centerContinuous"/>
      <protection hidden="1"/>
    </xf>
    <xf numFmtId="0" fontId="18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centerContinuous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8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4" borderId="30" xfId="1" applyNumberFormat="1" applyFont="1" applyFill="1" applyBorder="1" applyAlignment="1" applyProtection="1">
      <alignment horizontal="center" vertical="center"/>
      <protection hidden="1"/>
    </xf>
    <xf numFmtId="2" fontId="8" fillId="4" borderId="28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0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1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0" fillId="0" borderId="66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7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8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0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1" fillId="0" borderId="0" xfId="2" applyFont="1"/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4" fillId="0" borderId="71" xfId="23" applyFont="1" applyBorder="1" applyAlignment="1">
      <alignment horizontal="center" vertical="center" wrapText="1"/>
    </xf>
    <xf numFmtId="0" fontId="24" fillId="0" borderId="72" xfId="23" applyFont="1" applyBorder="1" applyAlignment="1">
      <alignment horizontal="center" vertical="center" wrapText="1"/>
    </xf>
    <xf numFmtId="0" fontId="25" fillId="7" borderId="61" xfId="23" applyFont="1" applyFill="1" applyBorder="1" applyAlignment="1">
      <alignment horizontal="center" vertical="center" wrapText="1"/>
    </xf>
    <xf numFmtId="0" fontId="25" fillId="7" borderId="53" xfId="23" applyFont="1" applyFill="1" applyBorder="1" applyAlignment="1">
      <alignment horizontal="center" vertical="center" wrapText="1"/>
    </xf>
    <xf numFmtId="0" fontId="4" fillId="0" borderId="0" xfId="23" applyFont="1"/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0" fontId="24" fillId="0" borderId="46" xfId="23" applyFont="1" applyBorder="1" applyAlignment="1">
      <alignment horizontal="center" vertical="center" wrapText="1"/>
    </xf>
    <xf numFmtId="0" fontId="24" fillId="0" borderId="14" xfId="23" applyFont="1" applyBorder="1" applyAlignment="1">
      <alignment horizontal="left" vertical="top" wrapText="1"/>
    </xf>
    <xf numFmtId="0" fontId="24" fillId="0" borderId="14" xfId="23" applyFont="1" applyBorder="1" applyAlignment="1">
      <alignment horizontal="center" wrapText="1"/>
    </xf>
    <xf numFmtId="0" fontId="24" fillId="0" borderId="34" xfId="23" applyFont="1" applyBorder="1" applyAlignment="1">
      <alignment horizontal="center" wrapText="1"/>
    </xf>
    <xf numFmtId="0" fontId="25" fillId="7" borderId="46" xfId="23" applyFont="1" applyFill="1" applyBorder="1" applyAlignment="1">
      <alignment horizontal="center" vertical="center" wrapText="1"/>
    </xf>
    <xf numFmtId="0" fontId="25" fillId="7" borderId="14" xfId="23" applyFont="1" applyFill="1" applyBorder="1" applyAlignment="1">
      <alignment horizontal="left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6" fillId="0" borderId="46" xfId="23" applyFont="1" applyBorder="1" applyAlignment="1">
      <alignment horizontal="center" vertical="center" wrapText="1"/>
    </xf>
    <xf numFmtId="0" fontId="24" fillId="0" borderId="68" xfId="23" applyFont="1" applyBorder="1" applyAlignment="1">
      <alignment horizontal="center" vertical="center" wrapText="1"/>
    </xf>
    <xf numFmtId="0" fontId="25" fillId="0" borderId="2" xfId="23" applyFont="1" applyBorder="1" applyAlignment="1">
      <alignment wrapText="1"/>
    </xf>
    <xf numFmtId="0" fontId="25" fillId="0" borderId="2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0" fillId="0" borderId="0" xfId="2" applyAlignment="1">
      <alignment vertical="center"/>
    </xf>
    <xf numFmtId="0" fontId="20" fillId="0" borderId="0" xfId="2" applyAlignment="1">
      <alignment vertical="top"/>
    </xf>
    <xf numFmtId="0" fontId="28" fillId="0" borderId="14" xfId="2" applyFont="1" applyFill="1" applyBorder="1" applyAlignment="1">
      <alignment horizontal="center" vertical="top" wrapText="1"/>
    </xf>
    <xf numFmtId="0" fontId="20" fillId="4" borderId="0" xfId="2" applyFill="1"/>
    <xf numFmtId="0" fontId="7" fillId="0" borderId="14" xfId="2" applyFont="1" applyBorder="1" applyAlignment="1">
      <alignment horizontal="center" vertic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Fill="1" applyAlignment="1" applyProtection="1">
      <alignment horizontal="center"/>
    </xf>
    <xf numFmtId="0" fontId="7" fillId="0" borderId="0" xfId="2" applyFont="1" applyFill="1" applyProtection="1"/>
    <xf numFmtId="0" fontId="1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/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170" fontId="14" fillId="2" borderId="16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2" fillId="0" borderId="0" xfId="1" applyFont="1"/>
    <xf numFmtId="0" fontId="31" fillId="0" borderId="11" xfId="1" applyNumberFormat="1" applyFont="1" applyFill="1" applyBorder="1" applyAlignment="1" applyProtection="1">
      <protection hidden="1"/>
    </xf>
    <xf numFmtId="168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2" xfId="1" applyNumberFormat="1" applyFont="1" applyFill="1" applyBorder="1" applyAlignment="1" applyProtection="1">
      <alignment horizontal="right" vertical="center"/>
      <protection hidden="1"/>
    </xf>
    <xf numFmtId="0" fontId="31" fillId="0" borderId="0" xfId="1" applyNumberFormat="1" applyFont="1" applyFill="1" applyAlignment="1" applyProtection="1">
      <alignment horizontal="right" vertical="center"/>
      <protection hidden="1"/>
    </xf>
    <xf numFmtId="0" fontId="32" fillId="0" borderId="0" xfId="1" applyNumberFormat="1" applyFont="1" applyFill="1" applyAlignment="1" applyProtection="1">
      <protection hidden="1"/>
    </xf>
    <xf numFmtId="0" fontId="32" fillId="0" borderId="0" xfId="1" applyFont="1"/>
    <xf numFmtId="165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5" fillId="0" borderId="47" xfId="1" applyNumberFormat="1" applyFont="1" applyFill="1" applyBorder="1" applyAlignment="1" applyProtection="1">
      <alignment horizontal="right" vertical="center"/>
      <protection hidden="1"/>
    </xf>
    <xf numFmtId="0" fontId="12" fillId="0" borderId="37" xfId="1" applyNumberFormat="1" applyFont="1" applyFill="1" applyBorder="1" applyAlignment="1" applyProtection="1"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72" fontId="14" fillId="0" borderId="14" xfId="1" applyNumberFormat="1" applyFont="1" applyFill="1" applyBorder="1" applyAlignment="1" applyProtection="1">
      <alignment horizontal="right" vertical="center"/>
      <protection hidden="1"/>
    </xf>
    <xf numFmtId="168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69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Border="1"/>
    <xf numFmtId="2" fontId="7" fillId="4" borderId="18" xfId="1" applyNumberFormat="1" applyFont="1" applyFill="1" applyBorder="1" applyAlignment="1" applyProtection="1">
      <alignment horizontal="right" vertical="center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18" xfId="1" applyNumberFormat="1" applyFont="1" applyFill="1" applyBorder="1" applyAlignment="1" applyProtection="1">
      <alignment horizontal="right" vertical="center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0" fontId="35" fillId="0" borderId="14" xfId="0" applyFont="1" applyBorder="1" applyAlignment="1">
      <alignment vertical="top" wrapText="1"/>
    </xf>
    <xf numFmtId="0" fontId="35" fillId="0" borderId="14" xfId="0" applyFont="1" applyBorder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3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justify" vertical="top" wrapText="1"/>
    </xf>
    <xf numFmtId="0" fontId="30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0" xfId="0" applyFont="1"/>
    <xf numFmtId="0" fontId="36" fillId="0" borderId="0" xfId="0" applyFont="1"/>
    <xf numFmtId="0" fontId="30" fillId="0" borderId="38" xfId="0" applyFont="1" applyBorder="1" applyAlignment="1">
      <alignment horizontal="center" vertical="top" wrapText="1"/>
    </xf>
    <xf numFmtId="0" fontId="30" fillId="0" borderId="74" xfId="0" applyFont="1" applyBorder="1" applyAlignment="1">
      <alignment horizontal="center" vertical="top" wrapText="1"/>
    </xf>
    <xf numFmtId="0" fontId="30" fillId="0" borderId="56" xfId="0" applyFont="1" applyBorder="1" applyAlignment="1">
      <alignment vertical="top" wrapText="1"/>
    </xf>
    <xf numFmtId="0" fontId="30" fillId="0" borderId="70" xfId="0" applyFont="1" applyBorder="1" applyAlignment="1">
      <alignment horizontal="justify" vertical="top" wrapText="1"/>
    </xf>
    <xf numFmtId="0" fontId="30" fillId="0" borderId="70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0" fillId="0" borderId="70" xfId="0" applyFont="1" applyBorder="1" applyAlignment="1">
      <alignment wrapText="1"/>
    </xf>
    <xf numFmtId="0" fontId="30" fillId="0" borderId="21" xfId="0" applyFont="1" applyBorder="1" applyAlignment="1">
      <alignment vertical="top" wrapText="1"/>
    </xf>
    <xf numFmtId="0" fontId="30" fillId="0" borderId="21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30" fillId="0" borderId="70" xfId="0" applyFont="1" applyBorder="1" applyAlignment="1">
      <alignment horizontal="center" wrapText="1"/>
    </xf>
    <xf numFmtId="0" fontId="30" fillId="0" borderId="56" xfId="0" applyFont="1" applyBorder="1" applyAlignment="1">
      <alignment vertical="top" wrapText="1"/>
    </xf>
    <xf numFmtId="0" fontId="30" fillId="0" borderId="38" xfId="0" applyFont="1" applyBorder="1" applyAlignment="1">
      <alignment vertical="top" wrapText="1"/>
    </xf>
    <xf numFmtId="0" fontId="30" fillId="0" borderId="38" xfId="0" applyFont="1" applyBorder="1" applyAlignment="1">
      <alignment horizontal="justify" vertical="top" wrapText="1"/>
    </xf>
    <xf numFmtId="0" fontId="35" fillId="0" borderId="38" xfId="0" applyFont="1" applyBorder="1" applyAlignment="1">
      <alignment vertical="top" wrapText="1"/>
    </xf>
    <xf numFmtId="0" fontId="35" fillId="0" borderId="38" xfId="0" applyFont="1" applyBorder="1" applyAlignment="1">
      <alignment horizontal="justify" vertical="top" wrapText="1"/>
    </xf>
    <xf numFmtId="0" fontId="35" fillId="0" borderId="56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5" fillId="0" borderId="70" xfId="0" applyFont="1" applyBorder="1" applyAlignment="1">
      <alignment horizontal="justify" vertical="top" wrapText="1"/>
    </xf>
    <xf numFmtId="0" fontId="30" fillId="0" borderId="19" xfId="0" applyFont="1" applyBorder="1" applyAlignment="1">
      <alignment horizontal="center" vertical="top" wrapText="1"/>
    </xf>
    <xf numFmtId="0" fontId="35" fillId="0" borderId="56" xfId="0" applyFont="1" applyBorder="1" applyAlignment="1">
      <alignment vertical="top" wrapText="1"/>
    </xf>
    <xf numFmtId="0" fontId="35" fillId="0" borderId="21" xfId="0" applyFont="1" applyBorder="1" applyAlignment="1">
      <alignment horizontal="justify" vertical="top" wrapText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35" fillId="0" borderId="38" xfId="0" applyFont="1" applyBorder="1" applyAlignment="1">
      <alignment horizontal="center" vertical="top" wrapText="1"/>
    </xf>
    <xf numFmtId="0" fontId="35" fillId="0" borderId="74" xfId="0" applyFont="1" applyBorder="1" applyAlignment="1">
      <alignment horizontal="justify" vertical="top" wrapText="1"/>
    </xf>
    <xf numFmtId="0" fontId="30" fillId="0" borderId="74" xfId="0" applyFont="1" applyBorder="1" applyAlignment="1">
      <alignment horizontal="center" wrapText="1"/>
    </xf>
    <xf numFmtId="0" fontId="7" fillId="4" borderId="53" xfId="2" applyFont="1" applyFill="1" applyBorder="1" applyAlignment="1">
      <alignment horizontal="left" vertical="center" wrapText="1"/>
    </xf>
    <xf numFmtId="0" fontId="7" fillId="4" borderId="53" xfId="2" applyFont="1" applyFill="1" applyBorder="1" applyAlignment="1">
      <alignment vertical="top" wrapText="1"/>
    </xf>
    <xf numFmtId="0" fontId="7" fillId="0" borderId="53" xfId="2" applyFont="1" applyBorder="1" applyAlignment="1">
      <alignment horizontal="center" vertical="center"/>
    </xf>
    <xf numFmtId="0" fontId="35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6" fillId="0" borderId="0" xfId="23" applyFont="1" applyFill="1" applyAlignment="1" applyProtection="1">
      <alignment horizontal="center" vertical="top" wrapText="1"/>
    </xf>
    <xf numFmtId="0" fontId="7" fillId="4" borderId="14" xfId="2" applyFont="1" applyFill="1" applyBorder="1" applyAlignment="1">
      <alignment horizontal="left" vertical="top" wrapText="1"/>
    </xf>
    <xf numFmtId="0" fontId="7" fillId="0" borderId="14" xfId="2" applyFont="1" applyFill="1" applyBorder="1" applyAlignment="1">
      <alignment horizontal="left" vertical="top" wrapText="1"/>
    </xf>
    <xf numFmtId="49" fontId="30" fillId="0" borderId="14" xfId="21" applyNumberFormat="1" applyFont="1" applyFill="1" applyBorder="1" applyAlignment="1">
      <alignment horizontal="left" vertical="top" wrapText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4" xfId="1" applyNumberFormat="1" applyFont="1" applyFill="1" applyBorder="1" applyAlignment="1" applyProtection="1">
      <alignment horizontal="center" vertical="center"/>
      <protection hidden="1"/>
    </xf>
    <xf numFmtId="165" fontId="8" fillId="0" borderId="54" xfId="1" applyNumberFormat="1" applyFont="1" applyFill="1" applyBorder="1" applyAlignment="1" applyProtection="1">
      <alignment horizontal="center" vertical="center"/>
      <protection hidden="1"/>
    </xf>
    <xf numFmtId="172" fontId="7" fillId="0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19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8" xfId="1" applyNumberFormat="1" applyFont="1" applyFill="1" applyBorder="1" applyAlignment="1" applyProtection="1">
      <alignment horizontal="center" vertical="center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2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8" xfId="1" applyNumberFormat="1" applyFont="1" applyFill="1" applyBorder="1" applyAlignment="1" applyProtection="1">
      <alignment horizontal="center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14" xfId="1" applyNumberFormat="1" applyFont="1" applyFill="1" applyBorder="1" applyAlignment="1" applyProtection="1">
      <alignment horizontal="right" vertical="center"/>
      <protection hidden="1"/>
    </xf>
    <xf numFmtId="2" fontId="14" fillId="4" borderId="9" xfId="1" applyNumberFormat="1" applyFont="1" applyFill="1" applyBorder="1" applyAlignment="1" applyProtection="1">
      <alignment horizontal="right" vertical="center"/>
      <protection hidden="1"/>
    </xf>
    <xf numFmtId="0" fontId="30" fillId="0" borderId="14" xfId="0" applyFont="1" applyBorder="1" applyAlignment="1">
      <alignment horizontal="justify" vertical="top" wrapText="1"/>
    </xf>
    <xf numFmtId="0" fontId="30" fillId="0" borderId="18" xfId="0" applyFont="1" applyBorder="1" applyAlignment="1">
      <alignment horizontal="justify" vertical="top" wrapText="1"/>
    </xf>
    <xf numFmtId="0" fontId="30" fillId="0" borderId="14" xfId="0" applyFont="1" applyBorder="1" applyAlignment="1">
      <alignment horizontal="justify" vertical="top" wrapText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2" fontId="8" fillId="4" borderId="12" xfId="1" applyNumberFormat="1" applyFont="1" applyFill="1" applyBorder="1" applyAlignment="1" applyProtection="1">
      <alignment horizontal="right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4" borderId="14" xfId="1" applyNumberFormat="1" applyFont="1" applyFill="1" applyBorder="1" applyAlignment="1" applyProtection="1">
      <alignment horizontal="right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14" fillId="0" borderId="50" xfId="1" applyNumberFormat="1" applyFont="1" applyFill="1" applyBorder="1" applyAlignment="1" applyProtection="1">
      <alignment horizontal="center" vertical="center"/>
      <protection hidden="1"/>
    </xf>
    <xf numFmtId="170" fontId="7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4" borderId="20" xfId="1" applyNumberFormat="1" applyFont="1" applyFill="1" applyBorder="1" applyAlignment="1" applyProtection="1">
      <alignment horizontal="center" vertical="center"/>
      <protection hidden="1"/>
    </xf>
    <xf numFmtId="0" fontId="7" fillId="4" borderId="20" xfId="1" applyNumberFormat="1" applyFont="1" applyFill="1" applyBorder="1" applyAlignment="1" applyProtection="1">
      <alignment horizontal="center" vertical="center"/>
      <protection hidden="1"/>
    </xf>
    <xf numFmtId="4" fontId="7" fillId="4" borderId="8" xfId="1" applyNumberFormat="1" applyFont="1" applyFill="1" applyBorder="1" applyAlignment="1" applyProtection="1">
      <alignment horizontal="center" vertical="center"/>
      <protection hidden="1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4" fontId="7" fillId="4" borderId="9" xfId="1" applyNumberFormat="1" applyFont="1" applyFill="1" applyBorder="1" applyAlignment="1" applyProtection="1">
      <alignment horizontal="right" vertical="center"/>
      <protection hidden="1"/>
    </xf>
    <xf numFmtId="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24" fillId="0" borderId="12" xfId="23" applyFont="1" applyBorder="1" applyAlignment="1">
      <alignment horizontal="center" wrapText="1"/>
    </xf>
    <xf numFmtId="0" fontId="37" fillId="0" borderId="0" xfId="23" applyFont="1"/>
    <xf numFmtId="0" fontId="37" fillId="4" borderId="14" xfId="2" applyFont="1" applyFill="1" applyBorder="1" applyAlignment="1">
      <alignment vertical="top" wrapText="1"/>
    </xf>
    <xf numFmtId="0" fontId="26" fillId="0" borderId="12" xfId="23" applyFont="1" applyBorder="1" applyAlignment="1">
      <alignment horizontal="center" wrapText="1"/>
    </xf>
    <xf numFmtId="3" fontId="24" fillId="0" borderId="14" xfId="23" applyNumberFormat="1" applyFont="1" applyBorder="1" applyAlignment="1">
      <alignment horizontal="center" wrapText="1"/>
    </xf>
    <xf numFmtId="3" fontId="26" fillId="0" borderId="14" xfId="23" applyNumberFormat="1" applyFont="1" applyBorder="1" applyAlignment="1">
      <alignment horizontal="center" wrapText="1"/>
    </xf>
    <xf numFmtId="3" fontId="25" fillId="0" borderId="14" xfId="23" applyNumberFormat="1" applyFont="1" applyBorder="1" applyAlignment="1">
      <alignment horizontal="center" wrapText="1"/>
    </xf>
    <xf numFmtId="3" fontId="25" fillId="7" borderId="14" xfId="23" applyNumberFormat="1" applyFont="1" applyFill="1" applyBorder="1" applyAlignment="1">
      <alignment horizontal="center" vertical="center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53" xfId="1" applyNumberFormat="1" applyFont="1" applyFill="1" applyBorder="1" applyAlignment="1" applyProtection="1">
      <alignment horizontal="right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42" xfId="1" applyNumberFormat="1" applyFont="1" applyFill="1" applyBorder="1" applyAlignment="1" applyProtection="1">
      <alignment horizontal="right" vertical="center"/>
      <protection hidden="1"/>
    </xf>
    <xf numFmtId="168" fontId="14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8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2" fontId="8" fillId="4" borderId="42" xfId="1" applyNumberFormat="1" applyFont="1" applyFill="1" applyBorder="1" applyAlignment="1" applyProtection="1">
      <alignment horizontal="right" vertical="center"/>
      <protection hidden="1"/>
    </xf>
    <xf numFmtId="2" fontId="7" fillId="3" borderId="18" xfId="1" applyNumberFormat="1" applyFont="1" applyFill="1" applyBorder="1" applyAlignment="1" applyProtection="1">
      <alignment horizontal="right" vertical="center"/>
      <protection hidden="1"/>
    </xf>
    <xf numFmtId="2" fontId="8" fillId="4" borderId="2" xfId="1" applyNumberFormat="1" applyFont="1" applyFill="1" applyBorder="1" applyAlignment="1" applyProtection="1">
      <alignment horizontal="right" vertical="center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justify" vertical="top" wrapText="1"/>
    </xf>
    <xf numFmtId="173" fontId="11" fillId="9" borderId="14" xfId="3" applyNumberFormat="1" applyFont="1" applyFill="1" applyBorder="1" applyAlignment="1" applyProtection="1">
      <alignment vertical="top"/>
    </xf>
    <xf numFmtId="49" fontId="7" fillId="4" borderId="14" xfId="2" applyNumberFormat="1" applyFont="1" applyFill="1" applyBorder="1" applyAlignment="1">
      <alignment horizontal="center" vertical="top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right" vertical="center"/>
      <protection hidden="1"/>
    </xf>
    <xf numFmtId="2" fontId="8" fillId="3" borderId="12" xfId="1" applyNumberFormat="1" applyFont="1" applyFill="1" applyBorder="1" applyAlignment="1" applyProtection="1">
      <alignment horizontal="right" vertical="center"/>
      <protection hidden="1"/>
    </xf>
    <xf numFmtId="2" fontId="8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53" xfId="1" applyNumberFormat="1" applyFont="1" applyFill="1" applyBorder="1" applyAlignment="1" applyProtection="1">
      <alignment horizontal="right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75" fontId="24" fillId="0" borderId="46" xfId="23" applyNumberFormat="1" applyFont="1" applyBorder="1" applyAlignment="1">
      <alignment horizontal="center" vertical="center" wrapText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25" fillId="0" borderId="2" xfId="23" applyNumberFormat="1" applyFont="1" applyBorder="1" applyAlignment="1">
      <alignment horizontal="center" wrapText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3" fontId="7" fillId="3" borderId="18" xfId="1" applyNumberFormat="1" applyFont="1" applyFill="1" applyBorder="1" applyAlignment="1" applyProtection="1">
      <alignment horizontal="center" vertical="center"/>
      <protection hidden="1"/>
    </xf>
    <xf numFmtId="1" fontId="7" fillId="4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0" xfId="23" applyFont="1" applyFill="1" applyAlignment="1" applyProtection="1"/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7" fillId="0" borderId="14" xfId="2" applyFont="1" applyBorder="1" applyAlignment="1">
      <alignment horizontal="center" vertical="center" wrapText="1"/>
    </xf>
    <xf numFmtId="0" fontId="30" fillId="0" borderId="0" xfId="0" applyFont="1" applyAlignment="1">
      <alignment horizontal="justify"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horizontal="justify" vertical="top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4" fontId="25" fillId="0" borderId="69" xfId="23" applyNumberFormat="1" applyFont="1" applyBorder="1" applyAlignment="1">
      <alignment horizontal="center" wrapText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172" fontId="8" fillId="0" borderId="53" xfId="1" applyNumberFormat="1" applyFont="1" applyFill="1" applyBorder="1" applyAlignment="1" applyProtection="1">
      <alignment horizontal="right" vertical="center"/>
      <protection hidden="1"/>
    </xf>
    <xf numFmtId="172" fontId="7" fillId="4" borderId="9" xfId="1" applyNumberFormat="1" applyFont="1" applyFill="1" applyBorder="1" applyAlignment="1" applyProtection="1">
      <alignment horizontal="right" vertical="center"/>
      <protection hidden="1"/>
    </xf>
    <xf numFmtId="172" fontId="7" fillId="4" borderId="17" xfId="1" applyNumberFormat="1" applyFont="1" applyFill="1" applyBorder="1" applyAlignment="1" applyProtection="1">
      <alignment horizontal="right" vertical="center"/>
      <protection hidden="1"/>
    </xf>
    <xf numFmtId="172" fontId="7" fillId="4" borderId="12" xfId="1" applyNumberFormat="1" applyFont="1" applyFill="1" applyBorder="1" applyAlignment="1" applyProtection="1">
      <alignment horizontal="right" vertical="center"/>
      <protection hidden="1"/>
    </xf>
    <xf numFmtId="172" fontId="7" fillId="4" borderId="14" xfId="1" applyNumberFormat="1" applyFont="1" applyFill="1" applyBorder="1" applyAlignment="1" applyProtection="1">
      <alignment horizontal="right" vertical="center"/>
      <protection hidden="1"/>
    </xf>
    <xf numFmtId="43" fontId="24" fillId="0" borderId="12" xfId="23" applyNumberFormat="1" applyFont="1" applyBorder="1" applyAlignment="1">
      <alignment horizontal="center" wrapText="1"/>
    </xf>
    <xf numFmtId="3" fontId="7" fillId="3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0" xfId="23" applyFont="1" applyFill="1" applyAlignment="1" applyProtection="1"/>
    <xf numFmtId="0" fontId="0" fillId="0" borderId="0" xfId="0" applyAlignment="1"/>
    <xf numFmtId="0" fontId="6" fillId="0" borderId="0" xfId="23" applyFont="1" applyFill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0" fontId="6" fillId="0" borderId="0" xfId="23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Alignment="1"/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53" xfId="1" applyNumberFormat="1" applyFont="1" applyFill="1" applyBorder="1" applyAlignment="1" applyProtection="1">
      <alignment horizontal="left" vertical="center" wrapText="1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0" fontId="0" fillId="0" borderId="53" xfId="0" applyBorder="1" applyAlignment="1">
      <alignment horizontal="right" vertical="center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15" xfId="1" applyNumberFormat="1" applyFont="1" applyFill="1" applyBorder="1" applyAlignment="1" applyProtection="1">
      <alignment horizontal="right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0" fillId="0" borderId="0" xfId="0" applyFont="1" applyAlignment="1"/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75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75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shrinkToFit="1"/>
      <protection locked="0" hidden="1"/>
    </xf>
    <xf numFmtId="0" fontId="0" fillId="0" borderId="0" xfId="0" applyAlignment="1" applyProtection="1">
      <alignment shrinkToFit="1"/>
      <protection locked="0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73" fontId="11" fillId="0" borderId="0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0" fillId="0" borderId="0" xfId="2" applyAlignment="1">
      <alignment horizontal="center"/>
    </xf>
    <xf numFmtId="0" fontId="30" fillId="0" borderId="0" xfId="0" applyFont="1" applyAlignment="1">
      <alignment horizontal="justify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74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8" fillId="0" borderId="66" xfId="2" applyFont="1" applyBorder="1" applyAlignment="1">
      <alignment horizontal="center" wrapText="1"/>
    </xf>
    <xf numFmtId="0" fontId="8" fillId="0" borderId="51" xfId="2" applyFont="1" applyBorder="1" applyAlignment="1">
      <alignment horizontal="center" wrapText="1"/>
    </xf>
    <xf numFmtId="0" fontId="8" fillId="0" borderId="52" xfId="2" applyFont="1" applyBorder="1" applyAlignment="1">
      <alignment horizontal="center" wrapText="1"/>
    </xf>
    <xf numFmtId="0" fontId="30" fillId="0" borderId="21" xfId="0" applyFont="1" applyBorder="1" applyAlignment="1">
      <alignment vertical="top" wrapText="1"/>
    </xf>
    <xf numFmtId="0" fontId="30" fillId="0" borderId="56" xfId="0" applyFont="1" applyBorder="1" applyAlignment="1">
      <alignment vertical="top" wrapText="1"/>
    </xf>
    <xf numFmtId="0" fontId="30" fillId="0" borderId="21" xfId="0" applyFont="1" applyBorder="1" applyAlignment="1">
      <alignment horizontal="justify" vertical="top" wrapText="1"/>
    </xf>
    <xf numFmtId="0" fontId="30" fillId="0" borderId="56" xfId="0" applyFont="1" applyBorder="1" applyAlignment="1">
      <alignment horizontal="justify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70" xfId="0" applyFont="1" applyBorder="1" applyAlignment="1">
      <alignment horizontal="center" vertical="top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right" wrapText="1"/>
    </xf>
    <xf numFmtId="0" fontId="30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justify" vertical="top" wrapText="1"/>
    </xf>
    <xf numFmtId="0" fontId="27" fillId="0" borderId="73" xfId="2" applyFont="1" applyFill="1" applyBorder="1" applyAlignment="1">
      <alignment horizontal="center" vertical="center" wrapText="1"/>
    </xf>
    <xf numFmtId="0" fontId="11" fillId="0" borderId="73" xfId="2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8" xfId="0" applyFont="1" applyBorder="1" applyAlignment="1">
      <alignment horizontal="justify" vertical="top" wrapText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/&#1052;&#1086;&#1080;%20&#1076;&#1086;&#1082;&#1091;&#1084;&#1077;&#1085;&#1090;&#1099;/&#1052;&#1086;&#1080;%20&#1076;&#1086;&#1082;&#1091;&#1084;&#1077;&#1085;&#1090;&#1099;/&#1056;&#1077;&#1096;&#1077;&#1085;&#1080;&#1103;/2016/&#1056;&#1077;&#1096;&#1077;&#1085;&#1080;&#1077;%20&#1086;%20&#1073;&#1102;&#1076;&#1078;&#1077;&#1090;&#1077;%202017/&#1055;&#1088;&#1080;&#1083;&#1086;&#1078;&#1077;&#1085;&#1080;&#1103;%20&#1082;%20&#1088;&#1077;&#1096;&#1077;&#1085;&#1080;&#1102;%20&#1086;%20&#1073;&#1102;&#1076;&#1078;&#1077;&#1090;&#107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матив дох"/>
      <sheetName val="коды адм"/>
      <sheetName val="доходы"/>
      <sheetName val="источники"/>
      <sheetName val="Ведомст"/>
      <sheetName val="Функц"/>
      <sheetName val="РзПр"/>
      <sheetName val="КЦСР"/>
      <sheetName val="прогр замств"/>
      <sheetName val="муниц га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2">
          <cell r="X14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"/>
  <sheetViews>
    <sheetView view="pageBreakPreview" topLeftCell="A70" zoomScaleNormal="120" zoomScaleSheetLayoutView="100" workbookViewId="0">
      <selection activeCell="F68" sqref="F68"/>
    </sheetView>
  </sheetViews>
  <sheetFormatPr defaultRowHeight="12.75" x14ac:dyDescent="0.2"/>
  <cols>
    <col min="1" max="1" width="0.140625" style="382" customWidth="1"/>
    <col min="2" max="2" width="21.28515625" style="411" customWidth="1"/>
    <col min="3" max="3" width="48.85546875" style="382" customWidth="1"/>
    <col min="4" max="4" width="18.5703125" style="382" customWidth="1"/>
    <col min="5" max="5" width="14.140625" style="382" customWidth="1"/>
    <col min="6" max="6" width="15.85546875" style="382" customWidth="1"/>
    <col min="7" max="7" width="3.140625" style="382" customWidth="1"/>
    <col min="8" max="256" width="9.140625" style="382"/>
    <col min="257" max="257" width="0.140625" style="382" customWidth="1"/>
    <col min="258" max="258" width="22" style="382" customWidth="1"/>
    <col min="259" max="259" width="51" style="382" customWidth="1"/>
    <col min="260" max="262" width="13.7109375" style="382" customWidth="1"/>
    <col min="263" max="512" width="9.140625" style="382"/>
    <col min="513" max="513" width="0.140625" style="382" customWidth="1"/>
    <col min="514" max="514" width="22" style="382" customWidth="1"/>
    <col min="515" max="515" width="51" style="382" customWidth="1"/>
    <col min="516" max="518" width="13.7109375" style="382" customWidth="1"/>
    <col min="519" max="768" width="9.140625" style="382"/>
    <col min="769" max="769" width="0.140625" style="382" customWidth="1"/>
    <col min="770" max="770" width="22" style="382" customWidth="1"/>
    <col min="771" max="771" width="51" style="382" customWidth="1"/>
    <col min="772" max="774" width="13.7109375" style="382" customWidth="1"/>
    <col min="775" max="1024" width="9.140625" style="382"/>
    <col min="1025" max="1025" width="0.140625" style="382" customWidth="1"/>
    <col min="1026" max="1026" width="22" style="382" customWidth="1"/>
    <col min="1027" max="1027" width="51" style="382" customWidth="1"/>
    <col min="1028" max="1030" width="13.7109375" style="382" customWidth="1"/>
    <col min="1031" max="1280" width="9.140625" style="382"/>
    <col min="1281" max="1281" width="0.140625" style="382" customWidth="1"/>
    <col min="1282" max="1282" width="22" style="382" customWidth="1"/>
    <col min="1283" max="1283" width="51" style="382" customWidth="1"/>
    <col min="1284" max="1286" width="13.7109375" style="382" customWidth="1"/>
    <col min="1287" max="1536" width="9.140625" style="382"/>
    <col min="1537" max="1537" width="0.140625" style="382" customWidth="1"/>
    <col min="1538" max="1538" width="22" style="382" customWidth="1"/>
    <col min="1539" max="1539" width="51" style="382" customWidth="1"/>
    <col min="1540" max="1542" width="13.7109375" style="382" customWidth="1"/>
    <col min="1543" max="1792" width="9.140625" style="382"/>
    <col min="1793" max="1793" width="0.140625" style="382" customWidth="1"/>
    <col min="1794" max="1794" width="22" style="382" customWidth="1"/>
    <col min="1795" max="1795" width="51" style="382" customWidth="1"/>
    <col min="1796" max="1798" width="13.7109375" style="382" customWidth="1"/>
    <col min="1799" max="2048" width="9.140625" style="382"/>
    <col min="2049" max="2049" width="0.140625" style="382" customWidth="1"/>
    <col min="2050" max="2050" width="22" style="382" customWidth="1"/>
    <col min="2051" max="2051" width="51" style="382" customWidth="1"/>
    <col min="2052" max="2054" width="13.7109375" style="382" customWidth="1"/>
    <col min="2055" max="2304" width="9.140625" style="382"/>
    <col min="2305" max="2305" width="0.140625" style="382" customWidth="1"/>
    <col min="2306" max="2306" width="22" style="382" customWidth="1"/>
    <col min="2307" max="2307" width="51" style="382" customWidth="1"/>
    <col min="2308" max="2310" width="13.7109375" style="382" customWidth="1"/>
    <col min="2311" max="2560" width="9.140625" style="382"/>
    <col min="2561" max="2561" width="0.140625" style="382" customWidth="1"/>
    <col min="2562" max="2562" width="22" style="382" customWidth="1"/>
    <col min="2563" max="2563" width="51" style="382" customWidth="1"/>
    <col min="2564" max="2566" width="13.7109375" style="382" customWidth="1"/>
    <col min="2567" max="2816" width="9.140625" style="382"/>
    <col min="2817" max="2817" width="0.140625" style="382" customWidth="1"/>
    <col min="2818" max="2818" width="22" style="382" customWidth="1"/>
    <col min="2819" max="2819" width="51" style="382" customWidth="1"/>
    <col min="2820" max="2822" width="13.7109375" style="382" customWidth="1"/>
    <col min="2823" max="3072" width="9.140625" style="382"/>
    <col min="3073" max="3073" width="0.140625" style="382" customWidth="1"/>
    <col min="3074" max="3074" width="22" style="382" customWidth="1"/>
    <col min="3075" max="3075" width="51" style="382" customWidth="1"/>
    <col min="3076" max="3078" width="13.7109375" style="382" customWidth="1"/>
    <col min="3079" max="3328" width="9.140625" style="382"/>
    <col min="3329" max="3329" width="0.140625" style="382" customWidth="1"/>
    <col min="3330" max="3330" width="22" style="382" customWidth="1"/>
    <col min="3331" max="3331" width="51" style="382" customWidth="1"/>
    <col min="3332" max="3334" width="13.7109375" style="382" customWidth="1"/>
    <col min="3335" max="3584" width="9.140625" style="382"/>
    <col min="3585" max="3585" width="0.140625" style="382" customWidth="1"/>
    <col min="3586" max="3586" width="22" style="382" customWidth="1"/>
    <col min="3587" max="3587" width="51" style="382" customWidth="1"/>
    <col min="3588" max="3590" width="13.7109375" style="382" customWidth="1"/>
    <col min="3591" max="3840" width="9.140625" style="382"/>
    <col min="3841" max="3841" width="0.140625" style="382" customWidth="1"/>
    <col min="3842" max="3842" width="22" style="382" customWidth="1"/>
    <col min="3843" max="3843" width="51" style="382" customWidth="1"/>
    <col min="3844" max="3846" width="13.7109375" style="382" customWidth="1"/>
    <col min="3847" max="4096" width="9.140625" style="382"/>
    <col min="4097" max="4097" width="0.140625" style="382" customWidth="1"/>
    <col min="4098" max="4098" width="22" style="382" customWidth="1"/>
    <col min="4099" max="4099" width="51" style="382" customWidth="1"/>
    <col min="4100" max="4102" width="13.7109375" style="382" customWidth="1"/>
    <col min="4103" max="4352" width="9.140625" style="382"/>
    <col min="4353" max="4353" width="0.140625" style="382" customWidth="1"/>
    <col min="4354" max="4354" width="22" style="382" customWidth="1"/>
    <col min="4355" max="4355" width="51" style="382" customWidth="1"/>
    <col min="4356" max="4358" width="13.7109375" style="382" customWidth="1"/>
    <col min="4359" max="4608" width="9.140625" style="382"/>
    <col min="4609" max="4609" width="0.140625" style="382" customWidth="1"/>
    <col min="4610" max="4610" width="22" style="382" customWidth="1"/>
    <col min="4611" max="4611" width="51" style="382" customWidth="1"/>
    <col min="4612" max="4614" width="13.7109375" style="382" customWidth="1"/>
    <col min="4615" max="4864" width="9.140625" style="382"/>
    <col min="4865" max="4865" width="0.140625" style="382" customWidth="1"/>
    <col min="4866" max="4866" width="22" style="382" customWidth="1"/>
    <col min="4867" max="4867" width="51" style="382" customWidth="1"/>
    <col min="4868" max="4870" width="13.7109375" style="382" customWidth="1"/>
    <col min="4871" max="5120" width="9.140625" style="382"/>
    <col min="5121" max="5121" width="0.140625" style="382" customWidth="1"/>
    <col min="5122" max="5122" width="22" style="382" customWidth="1"/>
    <col min="5123" max="5123" width="51" style="382" customWidth="1"/>
    <col min="5124" max="5126" width="13.7109375" style="382" customWidth="1"/>
    <col min="5127" max="5376" width="9.140625" style="382"/>
    <col min="5377" max="5377" width="0.140625" style="382" customWidth="1"/>
    <col min="5378" max="5378" width="22" style="382" customWidth="1"/>
    <col min="5379" max="5379" width="51" style="382" customWidth="1"/>
    <col min="5380" max="5382" width="13.7109375" style="382" customWidth="1"/>
    <col min="5383" max="5632" width="9.140625" style="382"/>
    <col min="5633" max="5633" width="0.140625" style="382" customWidth="1"/>
    <col min="5634" max="5634" width="22" style="382" customWidth="1"/>
    <col min="5635" max="5635" width="51" style="382" customWidth="1"/>
    <col min="5636" max="5638" width="13.7109375" style="382" customWidth="1"/>
    <col min="5639" max="5888" width="9.140625" style="382"/>
    <col min="5889" max="5889" width="0.140625" style="382" customWidth="1"/>
    <col min="5890" max="5890" width="22" style="382" customWidth="1"/>
    <col min="5891" max="5891" width="51" style="382" customWidth="1"/>
    <col min="5892" max="5894" width="13.7109375" style="382" customWidth="1"/>
    <col min="5895" max="6144" width="9.140625" style="382"/>
    <col min="6145" max="6145" width="0.140625" style="382" customWidth="1"/>
    <col min="6146" max="6146" width="22" style="382" customWidth="1"/>
    <col min="6147" max="6147" width="51" style="382" customWidth="1"/>
    <col min="6148" max="6150" width="13.7109375" style="382" customWidth="1"/>
    <col min="6151" max="6400" width="9.140625" style="382"/>
    <col min="6401" max="6401" width="0.140625" style="382" customWidth="1"/>
    <col min="6402" max="6402" width="22" style="382" customWidth="1"/>
    <col min="6403" max="6403" width="51" style="382" customWidth="1"/>
    <col min="6404" max="6406" width="13.7109375" style="382" customWidth="1"/>
    <col min="6407" max="6656" width="9.140625" style="382"/>
    <col min="6657" max="6657" width="0.140625" style="382" customWidth="1"/>
    <col min="6658" max="6658" width="22" style="382" customWidth="1"/>
    <col min="6659" max="6659" width="51" style="382" customWidth="1"/>
    <col min="6660" max="6662" width="13.7109375" style="382" customWidth="1"/>
    <col min="6663" max="6912" width="9.140625" style="382"/>
    <col min="6913" max="6913" width="0.140625" style="382" customWidth="1"/>
    <col min="6914" max="6914" width="22" style="382" customWidth="1"/>
    <col min="6915" max="6915" width="51" style="382" customWidth="1"/>
    <col min="6916" max="6918" width="13.7109375" style="382" customWidth="1"/>
    <col min="6919" max="7168" width="9.140625" style="382"/>
    <col min="7169" max="7169" width="0.140625" style="382" customWidth="1"/>
    <col min="7170" max="7170" width="22" style="382" customWidth="1"/>
    <col min="7171" max="7171" width="51" style="382" customWidth="1"/>
    <col min="7172" max="7174" width="13.7109375" style="382" customWidth="1"/>
    <col min="7175" max="7424" width="9.140625" style="382"/>
    <col min="7425" max="7425" width="0.140625" style="382" customWidth="1"/>
    <col min="7426" max="7426" width="22" style="382" customWidth="1"/>
    <col min="7427" max="7427" width="51" style="382" customWidth="1"/>
    <col min="7428" max="7430" width="13.7109375" style="382" customWidth="1"/>
    <col min="7431" max="7680" width="9.140625" style="382"/>
    <col min="7681" max="7681" width="0.140625" style="382" customWidth="1"/>
    <col min="7682" max="7682" width="22" style="382" customWidth="1"/>
    <col min="7683" max="7683" width="51" style="382" customWidth="1"/>
    <col min="7684" max="7686" width="13.7109375" style="382" customWidth="1"/>
    <col min="7687" max="7936" width="9.140625" style="382"/>
    <col min="7937" max="7937" width="0.140625" style="382" customWidth="1"/>
    <col min="7938" max="7938" width="22" style="382" customWidth="1"/>
    <col min="7939" max="7939" width="51" style="382" customWidth="1"/>
    <col min="7940" max="7942" width="13.7109375" style="382" customWidth="1"/>
    <col min="7943" max="8192" width="9.140625" style="382"/>
    <col min="8193" max="8193" width="0.140625" style="382" customWidth="1"/>
    <col min="8194" max="8194" width="22" style="382" customWidth="1"/>
    <col min="8195" max="8195" width="51" style="382" customWidth="1"/>
    <col min="8196" max="8198" width="13.7109375" style="382" customWidth="1"/>
    <col min="8199" max="8448" width="9.140625" style="382"/>
    <col min="8449" max="8449" width="0.140625" style="382" customWidth="1"/>
    <col min="8450" max="8450" width="22" style="382" customWidth="1"/>
    <col min="8451" max="8451" width="51" style="382" customWidth="1"/>
    <col min="8452" max="8454" width="13.7109375" style="382" customWidth="1"/>
    <col min="8455" max="8704" width="9.140625" style="382"/>
    <col min="8705" max="8705" width="0.140625" style="382" customWidth="1"/>
    <col min="8706" max="8706" width="22" style="382" customWidth="1"/>
    <col min="8707" max="8707" width="51" style="382" customWidth="1"/>
    <col min="8708" max="8710" width="13.7109375" style="382" customWidth="1"/>
    <col min="8711" max="8960" width="9.140625" style="382"/>
    <col min="8961" max="8961" width="0.140625" style="382" customWidth="1"/>
    <col min="8962" max="8962" width="22" style="382" customWidth="1"/>
    <col min="8963" max="8963" width="51" style="382" customWidth="1"/>
    <col min="8964" max="8966" width="13.7109375" style="382" customWidth="1"/>
    <col min="8967" max="9216" width="9.140625" style="382"/>
    <col min="9217" max="9217" width="0.140625" style="382" customWidth="1"/>
    <col min="9218" max="9218" width="22" style="382" customWidth="1"/>
    <col min="9219" max="9219" width="51" style="382" customWidth="1"/>
    <col min="9220" max="9222" width="13.7109375" style="382" customWidth="1"/>
    <col min="9223" max="9472" width="9.140625" style="382"/>
    <col min="9473" max="9473" width="0.140625" style="382" customWidth="1"/>
    <col min="9474" max="9474" width="22" style="382" customWidth="1"/>
    <col min="9475" max="9475" width="51" style="382" customWidth="1"/>
    <col min="9476" max="9478" width="13.7109375" style="382" customWidth="1"/>
    <col min="9479" max="9728" width="9.140625" style="382"/>
    <col min="9729" max="9729" width="0.140625" style="382" customWidth="1"/>
    <col min="9730" max="9730" width="22" style="382" customWidth="1"/>
    <col min="9731" max="9731" width="51" style="382" customWidth="1"/>
    <col min="9732" max="9734" width="13.7109375" style="382" customWidth="1"/>
    <col min="9735" max="9984" width="9.140625" style="382"/>
    <col min="9985" max="9985" width="0.140625" style="382" customWidth="1"/>
    <col min="9986" max="9986" width="22" style="382" customWidth="1"/>
    <col min="9987" max="9987" width="51" style="382" customWidth="1"/>
    <col min="9988" max="9990" width="13.7109375" style="382" customWidth="1"/>
    <col min="9991" max="10240" width="9.140625" style="382"/>
    <col min="10241" max="10241" width="0.140625" style="382" customWidth="1"/>
    <col min="10242" max="10242" width="22" style="382" customWidth="1"/>
    <col min="10243" max="10243" width="51" style="382" customWidth="1"/>
    <col min="10244" max="10246" width="13.7109375" style="382" customWidth="1"/>
    <col min="10247" max="10496" width="9.140625" style="382"/>
    <col min="10497" max="10497" width="0.140625" style="382" customWidth="1"/>
    <col min="10498" max="10498" width="22" style="382" customWidth="1"/>
    <col min="10499" max="10499" width="51" style="382" customWidth="1"/>
    <col min="10500" max="10502" width="13.7109375" style="382" customWidth="1"/>
    <col min="10503" max="10752" width="9.140625" style="382"/>
    <col min="10753" max="10753" width="0.140625" style="382" customWidth="1"/>
    <col min="10754" max="10754" width="22" style="382" customWidth="1"/>
    <col min="10755" max="10755" width="51" style="382" customWidth="1"/>
    <col min="10756" max="10758" width="13.7109375" style="382" customWidth="1"/>
    <col min="10759" max="11008" width="9.140625" style="382"/>
    <col min="11009" max="11009" width="0.140625" style="382" customWidth="1"/>
    <col min="11010" max="11010" width="22" style="382" customWidth="1"/>
    <col min="11011" max="11011" width="51" style="382" customWidth="1"/>
    <col min="11012" max="11014" width="13.7109375" style="382" customWidth="1"/>
    <col min="11015" max="11264" width="9.140625" style="382"/>
    <col min="11265" max="11265" width="0.140625" style="382" customWidth="1"/>
    <col min="11266" max="11266" width="22" style="382" customWidth="1"/>
    <col min="11267" max="11267" width="51" style="382" customWidth="1"/>
    <col min="11268" max="11270" width="13.7109375" style="382" customWidth="1"/>
    <col min="11271" max="11520" width="9.140625" style="382"/>
    <col min="11521" max="11521" width="0.140625" style="382" customWidth="1"/>
    <col min="11522" max="11522" width="22" style="382" customWidth="1"/>
    <col min="11523" max="11523" width="51" style="382" customWidth="1"/>
    <col min="11524" max="11526" width="13.7109375" style="382" customWidth="1"/>
    <col min="11527" max="11776" width="9.140625" style="382"/>
    <col min="11777" max="11777" width="0.140625" style="382" customWidth="1"/>
    <col min="11778" max="11778" width="22" style="382" customWidth="1"/>
    <col min="11779" max="11779" width="51" style="382" customWidth="1"/>
    <col min="11780" max="11782" width="13.7109375" style="382" customWidth="1"/>
    <col min="11783" max="12032" width="9.140625" style="382"/>
    <col min="12033" max="12033" width="0.140625" style="382" customWidth="1"/>
    <col min="12034" max="12034" width="22" style="382" customWidth="1"/>
    <col min="12035" max="12035" width="51" style="382" customWidth="1"/>
    <col min="12036" max="12038" width="13.7109375" style="382" customWidth="1"/>
    <col min="12039" max="12288" width="9.140625" style="382"/>
    <col min="12289" max="12289" width="0.140625" style="382" customWidth="1"/>
    <col min="12290" max="12290" width="22" style="382" customWidth="1"/>
    <col min="12291" max="12291" width="51" style="382" customWidth="1"/>
    <col min="12292" max="12294" width="13.7109375" style="382" customWidth="1"/>
    <col min="12295" max="12544" width="9.140625" style="382"/>
    <col min="12545" max="12545" width="0.140625" style="382" customWidth="1"/>
    <col min="12546" max="12546" width="22" style="382" customWidth="1"/>
    <col min="12547" max="12547" width="51" style="382" customWidth="1"/>
    <col min="12548" max="12550" width="13.7109375" style="382" customWidth="1"/>
    <col min="12551" max="12800" width="9.140625" style="382"/>
    <col min="12801" max="12801" width="0.140625" style="382" customWidth="1"/>
    <col min="12802" max="12802" width="22" style="382" customWidth="1"/>
    <col min="12803" max="12803" width="51" style="382" customWidth="1"/>
    <col min="12804" max="12806" width="13.7109375" style="382" customWidth="1"/>
    <col min="12807" max="13056" width="9.140625" style="382"/>
    <col min="13057" max="13057" width="0.140625" style="382" customWidth="1"/>
    <col min="13058" max="13058" width="22" style="382" customWidth="1"/>
    <col min="13059" max="13059" width="51" style="382" customWidth="1"/>
    <col min="13060" max="13062" width="13.7109375" style="382" customWidth="1"/>
    <col min="13063" max="13312" width="9.140625" style="382"/>
    <col min="13313" max="13313" width="0.140625" style="382" customWidth="1"/>
    <col min="13314" max="13314" width="22" style="382" customWidth="1"/>
    <col min="13315" max="13315" width="51" style="382" customWidth="1"/>
    <col min="13316" max="13318" width="13.7109375" style="382" customWidth="1"/>
    <col min="13319" max="13568" width="9.140625" style="382"/>
    <col min="13569" max="13569" width="0.140625" style="382" customWidth="1"/>
    <col min="13570" max="13570" width="22" style="382" customWidth="1"/>
    <col min="13571" max="13571" width="51" style="382" customWidth="1"/>
    <col min="13572" max="13574" width="13.7109375" style="382" customWidth="1"/>
    <col min="13575" max="13824" width="9.140625" style="382"/>
    <col min="13825" max="13825" width="0.140625" style="382" customWidth="1"/>
    <col min="13826" max="13826" width="22" style="382" customWidth="1"/>
    <col min="13827" max="13827" width="51" style="382" customWidth="1"/>
    <col min="13828" max="13830" width="13.7109375" style="382" customWidth="1"/>
    <col min="13831" max="14080" width="9.140625" style="382"/>
    <col min="14081" max="14081" width="0.140625" style="382" customWidth="1"/>
    <col min="14082" max="14082" width="22" style="382" customWidth="1"/>
    <col min="14083" max="14083" width="51" style="382" customWidth="1"/>
    <col min="14084" max="14086" width="13.7109375" style="382" customWidth="1"/>
    <col min="14087" max="14336" width="9.140625" style="382"/>
    <col min="14337" max="14337" width="0.140625" style="382" customWidth="1"/>
    <col min="14338" max="14338" width="22" style="382" customWidth="1"/>
    <col min="14339" max="14339" width="51" style="382" customWidth="1"/>
    <col min="14340" max="14342" width="13.7109375" style="382" customWidth="1"/>
    <col min="14343" max="14592" width="9.140625" style="382"/>
    <col min="14593" max="14593" width="0.140625" style="382" customWidth="1"/>
    <col min="14594" max="14594" width="22" style="382" customWidth="1"/>
    <col min="14595" max="14595" width="51" style="382" customWidth="1"/>
    <col min="14596" max="14598" width="13.7109375" style="382" customWidth="1"/>
    <col min="14599" max="14848" width="9.140625" style="382"/>
    <col min="14849" max="14849" width="0.140625" style="382" customWidth="1"/>
    <col min="14850" max="14850" width="22" style="382" customWidth="1"/>
    <col min="14851" max="14851" width="51" style="382" customWidth="1"/>
    <col min="14852" max="14854" width="13.7109375" style="382" customWidth="1"/>
    <col min="14855" max="15104" width="9.140625" style="382"/>
    <col min="15105" max="15105" width="0.140625" style="382" customWidth="1"/>
    <col min="15106" max="15106" width="22" style="382" customWidth="1"/>
    <col min="15107" max="15107" width="51" style="382" customWidth="1"/>
    <col min="15108" max="15110" width="13.7109375" style="382" customWidth="1"/>
    <col min="15111" max="15360" width="9.140625" style="382"/>
    <col min="15361" max="15361" width="0.140625" style="382" customWidth="1"/>
    <col min="15362" max="15362" width="22" style="382" customWidth="1"/>
    <col min="15363" max="15363" width="51" style="382" customWidth="1"/>
    <col min="15364" max="15366" width="13.7109375" style="382" customWidth="1"/>
    <col min="15367" max="15616" width="9.140625" style="382"/>
    <col min="15617" max="15617" width="0.140625" style="382" customWidth="1"/>
    <col min="15618" max="15618" width="22" style="382" customWidth="1"/>
    <col min="15619" max="15619" width="51" style="382" customWidth="1"/>
    <col min="15620" max="15622" width="13.7109375" style="382" customWidth="1"/>
    <col min="15623" max="15872" width="9.140625" style="382"/>
    <col min="15873" max="15873" width="0.140625" style="382" customWidth="1"/>
    <col min="15874" max="15874" width="22" style="382" customWidth="1"/>
    <col min="15875" max="15875" width="51" style="382" customWidth="1"/>
    <col min="15876" max="15878" width="13.7109375" style="382" customWidth="1"/>
    <col min="15879" max="16128" width="9.140625" style="382"/>
    <col min="16129" max="16129" width="0.140625" style="382" customWidth="1"/>
    <col min="16130" max="16130" width="22" style="382" customWidth="1"/>
    <col min="16131" max="16131" width="51" style="382" customWidth="1"/>
    <col min="16132" max="16134" width="13.7109375" style="382" customWidth="1"/>
    <col min="16135" max="16384" width="9.140625" style="382"/>
  </cols>
  <sheetData>
    <row r="1" spans="2:10" ht="15" x14ac:dyDescent="0.25">
      <c r="B1" s="379"/>
      <c r="C1" s="379"/>
      <c r="D1" s="373"/>
      <c r="E1" s="863" t="s">
        <v>573</v>
      </c>
      <c r="F1" s="864"/>
      <c r="G1" s="380"/>
      <c r="H1" s="373"/>
      <c r="I1" s="373"/>
      <c r="J1" s="381"/>
    </row>
    <row r="2" spans="2:10" x14ac:dyDescent="0.2">
      <c r="B2" s="379"/>
      <c r="C2" s="379"/>
      <c r="D2" s="373"/>
      <c r="E2" s="373" t="s">
        <v>406</v>
      </c>
      <c r="F2" s="373"/>
      <c r="G2" s="380"/>
      <c r="H2" s="373"/>
      <c r="I2" s="373"/>
      <c r="J2" s="381"/>
    </row>
    <row r="3" spans="2:10" ht="12.75" customHeight="1" x14ac:dyDescent="0.2">
      <c r="B3" s="379"/>
      <c r="C3" s="379"/>
      <c r="D3" s="374"/>
      <c r="E3" s="869" t="s">
        <v>574</v>
      </c>
      <c r="F3" s="869"/>
      <c r="G3" s="380"/>
      <c r="H3" s="373"/>
      <c r="I3" s="373"/>
      <c r="J3" s="381"/>
    </row>
    <row r="4" spans="2:10" ht="15" x14ac:dyDescent="0.25">
      <c r="B4" s="379"/>
      <c r="C4" s="379"/>
      <c r="D4" s="374"/>
      <c r="E4" s="869" t="s">
        <v>399</v>
      </c>
      <c r="F4" s="870"/>
      <c r="G4" s="380"/>
      <c r="H4" s="373"/>
      <c r="I4" s="373"/>
      <c r="J4" s="381"/>
    </row>
    <row r="5" spans="2:10" ht="12.95" customHeight="1" x14ac:dyDescent="0.25">
      <c r="B5" s="379"/>
      <c r="C5" s="379"/>
      <c r="D5" s="374"/>
      <c r="E5" s="869" t="s">
        <v>400</v>
      </c>
      <c r="F5" s="870"/>
      <c r="G5" s="380"/>
      <c r="H5" s="373"/>
      <c r="I5" s="373"/>
      <c r="J5" s="381"/>
    </row>
    <row r="6" spans="2:10" ht="12.95" customHeight="1" x14ac:dyDescent="0.25">
      <c r="B6" s="379"/>
      <c r="C6" s="379"/>
      <c r="D6" s="373"/>
      <c r="E6" s="865" t="s">
        <v>695</v>
      </c>
      <c r="F6" s="866"/>
      <c r="G6" s="380"/>
      <c r="H6" s="373"/>
      <c r="I6" s="373"/>
      <c r="J6" s="381"/>
    </row>
    <row r="7" spans="2:10" ht="13.15" x14ac:dyDescent="0.25">
      <c r="B7" s="379"/>
      <c r="C7" s="379"/>
      <c r="D7" s="380"/>
      <c r="E7" s="380"/>
      <c r="F7" s="379"/>
      <c r="G7" s="380"/>
      <c r="H7" s="380"/>
      <c r="I7" s="380"/>
      <c r="J7" s="381"/>
    </row>
    <row r="8" spans="2:10" ht="13.15" x14ac:dyDescent="0.25">
      <c r="B8" s="379"/>
      <c r="C8" s="379"/>
      <c r="D8" s="380"/>
      <c r="E8" s="380"/>
      <c r="F8" s="379"/>
      <c r="G8" s="380"/>
      <c r="H8" s="380"/>
      <c r="I8" s="380"/>
      <c r="J8" s="381"/>
    </row>
    <row r="9" spans="2:10" x14ac:dyDescent="0.2">
      <c r="B9" s="867" t="s">
        <v>235</v>
      </c>
      <c r="C9" s="867"/>
      <c r="D9" s="867"/>
      <c r="E9" s="867"/>
      <c r="F9" s="867"/>
      <c r="G9" s="383"/>
      <c r="H9" s="383"/>
      <c r="I9" s="383"/>
      <c r="J9" s="381"/>
    </row>
    <row r="10" spans="2:10" x14ac:dyDescent="0.2">
      <c r="B10" s="867" t="s">
        <v>575</v>
      </c>
      <c r="C10" s="867"/>
      <c r="D10" s="867"/>
      <c r="E10" s="867"/>
      <c r="F10" s="867"/>
      <c r="G10" s="384"/>
      <c r="H10" s="384"/>
      <c r="I10" s="384"/>
      <c r="J10" s="381"/>
    </row>
    <row r="11" spans="2:10" ht="20.25" customHeight="1" x14ac:dyDescent="0.2">
      <c r="B11" s="868" t="s">
        <v>696</v>
      </c>
      <c r="C11" s="868"/>
      <c r="D11" s="868"/>
      <c r="E11" s="868"/>
      <c r="F11" s="868"/>
      <c r="G11" s="373"/>
      <c r="H11" s="373"/>
      <c r="I11" s="373"/>
      <c r="J11" s="381"/>
    </row>
    <row r="12" spans="2:10" ht="13.5" thickBot="1" x14ac:dyDescent="0.25">
      <c r="B12" s="379"/>
      <c r="C12" s="379"/>
      <c r="D12" s="380"/>
      <c r="F12" s="385" t="s">
        <v>142</v>
      </c>
      <c r="G12" s="380"/>
      <c r="H12" s="380"/>
      <c r="I12" s="385"/>
      <c r="J12" s="381"/>
    </row>
    <row r="13" spans="2:10" ht="13.5" thickBot="1" x14ac:dyDescent="0.25">
      <c r="B13" s="386" t="s">
        <v>236</v>
      </c>
      <c r="C13" s="386" t="s">
        <v>237</v>
      </c>
      <c r="D13" s="387" t="s">
        <v>566</v>
      </c>
      <c r="E13" s="387" t="s">
        <v>638</v>
      </c>
      <c r="F13" s="387" t="s">
        <v>697</v>
      </c>
    </row>
    <row r="14" spans="2:10" s="390" customFormat="1" x14ac:dyDescent="0.2">
      <c r="B14" s="388" t="s">
        <v>238</v>
      </c>
      <c r="C14" s="389" t="s">
        <v>239</v>
      </c>
      <c r="D14" s="389">
        <f>D15+D21+D31+D39+D42+D27</f>
        <v>13717346.67</v>
      </c>
      <c r="E14" s="389">
        <f>E15+E21+E27+E31+E39+E42</f>
        <v>13303567.939999999</v>
      </c>
      <c r="F14" s="389">
        <f>F15+F21+F27+F31+F39+F42</f>
        <v>13969176.960000001</v>
      </c>
    </row>
    <row r="15" spans="2:10" s="390" customFormat="1" x14ac:dyDescent="0.2">
      <c r="B15" s="391" t="s">
        <v>240</v>
      </c>
      <c r="C15" s="392" t="s">
        <v>241</v>
      </c>
      <c r="D15" s="393">
        <f t="shared" ref="D15:F15" si="0">D16</f>
        <v>6112000</v>
      </c>
      <c r="E15" s="393">
        <f t="shared" si="0"/>
        <v>5986000</v>
      </c>
      <c r="F15" s="394">
        <f t="shared" si="0"/>
        <v>6757000</v>
      </c>
    </row>
    <row r="16" spans="2:10" ht="93.75" customHeight="1" x14ac:dyDescent="0.2">
      <c r="B16" s="395" t="s">
        <v>242</v>
      </c>
      <c r="C16" s="396" t="s">
        <v>243</v>
      </c>
      <c r="D16" s="397">
        <f>D17+D18+D19+D20</f>
        <v>6112000</v>
      </c>
      <c r="E16" s="397">
        <f>E17+E18+E19+E20</f>
        <v>5986000</v>
      </c>
      <c r="F16" s="398">
        <f>F17+F18+F19+F20</f>
        <v>6757000</v>
      </c>
    </row>
    <row r="17" spans="2:6" ht="63.75" x14ac:dyDescent="0.2">
      <c r="B17" s="395" t="s">
        <v>647</v>
      </c>
      <c r="C17" s="396" t="s">
        <v>244</v>
      </c>
      <c r="D17" s="397">
        <v>5455000</v>
      </c>
      <c r="E17" s="398">
        <v>5302000</v>
      </c>
      <c r="F17" s="398">
        <v>6044000</v>
      </c>
    </row>
    <row r="18" spans="2:6" ht="102" x14ac:dyDescent="0.2">
      <c r="B18" s="395" t="s">
        <v>648</v>
      </c>
      <c r="C18" s="396" t="s">
        <v>245</v>
      </c>
      <c r="D18" s="397">
        <v>107000</v>
      </c>
      <c r="E18" s="397">
        <v>111000</v>
      </c>
      <c r="F18" s="398">
        <v>116000</v>
      </c>
    </row>
    <row r="19" spans="2:6" ht="38.25" x14ac:dyDescent="0.2">
      <c r="B19" s="395" t="s">
        <v>649</v>
      </c>
      <c r="C19" s="396" t="s">
        <v>246</v>
      </c>
      <c r="D19" s="397">
        <v>520000</v>
      </c>
      <c r="E19" s="397">
        <v>541000</v>
      </c>
      <c r="F19" s="398">
        <v>563000</v>
      </c>
    </row>
    <row r="20" spans="2:6" ht="89.25" x14ac:dyDescent="0.2">
      <c r="B20" s="395" t="s">
        <v>698</v>
      </c>
      <c r="C20" s="396" t="s">
        <v>699</v>
      </c>
      <c r="D20" s="397">
        <v>30000</v>
      </c>
      <c r="E20" s="397">
        <v>32000</v>
      </c>
      <c r="F20" s="398">
        <v>34000</v>
      </c>
    </row>
    <row r="21" spans="2:6" s="390" customFormat="1" ht="38.25" x14ac:dyDescent="0.2">
      <c r="B21" s="391" t="s">
        <v>247</v>
      </c>
      <c r="C21" s="392" t="s">
        <v>248</v>
      </c>
      <c r="D21" s="393">
        <f>D22</f>
        <v>2249346.67</v>
      </c>
      <c r="E21" s="393">
        <f>E22</f>
        <v>2303567.94</v>
      </c>
      <c r="F21" s="394">
        <f>F22</f>
        <v>2352176.96</v>
      </c>
    </row>
    <row r="22" spans="2:6" ht="25.5" x14ac:dyDescent="0.2">
      <c r="B22" s="395" t="s">
        <v>249</v>
      </c>
      <c r="C22" s="396" t="s">
        <v>250</v>
      </c>
      <c r="D22" s="397">
        <f>D23+D24+D25+D26</f>
        <v>2249346.67</v>
      </c>
      <c r="E22" s="397">
        <f>E23+E24+E25+E26</f>
        <v>2303567.94</v>
      </c>
      <c r="F22" s="397">
        <f>F23+F24+F25+F26</f>
        <v>2352176.96</v>
      </c>
    </row>
    <row r="23" spans="2:6" ht="76.5" x14ac:dyDescent="0.2">
      <c r="B23" s="395" t="s">
        <v>251</v>
      </c>
      <c r="C23" s="396" t="s">
        <v>252</v>
      </c>
      <c r="D23" s="397">
        <v>1016998.8</v>
      </c>
      <c r="E23" s="397">
        <v>1030610.82</v>
      </c>
      <c r="F23" s="397">
        <v>1035633.63</v>
      </c>
    </row>
    <row r="24" spans="2:6" ht="52.5" customHeight="1" x14ac:dyDescent="0.2">
      <c r="B24" s="395" t="s">
        <v>253</v>
      </c>
      <c r="C24" s="396" t="s">
        <v>254</v>
      </c>
      <c r="D24" s="397">
        <v>5629.52</v>
      </c>
      <c r="E24" s="397">
        <v>5772.82</v>
      </c>
      <c r="F24" s="397">
        <v>5983.83</v>
      </c>
    </row>
    <row r="25" spans="2:6" ht="76.5" x14ac:dyDescent="0.2">
      <c r="B25" s="395" t="s">
        <v>255</v>
      </c>
      <c r="C25" s="396" t="s">
        <v>256</v>
      </c>
      <c r="D25" s="397">
        <v>1354244.65</v>
      </c>
      <c r="E25" s="397">
        <v>1394892.64</v>
      </c>
      <c r="F25" s="397">
        <v>1443466.3</v>
      </c>
    </row>
    <row r="26" spans="2:6" ht="76.5" x14ac:dyDescent="0.2">
      <c r="B26" s="395" t="s">
        <v>257</v>
      </c>
      <c r="C26" s="396" t="s">
        <v>258</v>
      </c>
      <c r="D26" s="397">
        <v>-127526.3</v>
      </c>
      <c r="E26" s="397">
        <v>-127708.34</v>
      </c>
      <c r="F26" s="397">
        <v>-132906.79999999999</v>
      </c>
    </row>
    <row r="27" spans="2:6" s="390" customFormat="1" x14ac:dyDescent="0.2">
      <c r="B27" s="391" t="s">
        <v>259</v>
      </c>
      <c r="C27" s="392" t="s">
        <v>260</v>
      </c>
      <c r="D27" s="393">
        <f>D28</f>
        <v>77000</v>
      </c>
      <c r="E27" s="393">
        <f>E28</f>
        <v>99000</v>
      </c>
      <c r="F27" s="394">
        <f>F28</f>
        <v>105000</v>
      </c>
    </row>
    <row r="28" spans="2:6" x14ac:dyDescent="0.2">
      <c r="B28" s="395" t="s">
        <v>261</v>
      </c>
      <c r="C28" s="396" t="s">
        <v>262</v>
      </c>
      <c r="D28" s="397">
        <f>D29+D30</f>
        <v>77000</v>
      </c>
      <c r="E28" s="397">
        <f>E29+E30</f>
        <v>99000</v>
      </c>
      <c r="F28" s="398">
        <f>F29+F30</f>
        <v>105000</v>
      </c>
    </row>
    <row r="29" spans="2:6" x14ac:dyDescent="0.2">
      <c r="B29" s="395" t="s">
        <v>263</v>
      </c>
      <c r="C29" s="396" t="s">
        <v>262</v>
      </c>
      <c r="D29" s="397">
        <v>0</v>
      </c>
      <c r="E29" s="397">
        <v>0</v>
      </c>
      <c r="F29" s="398">
        <v>0</v>
      </c>
    </row>
    <row r="30" spans="2:6" ht="25.5" x14ac:dyDescent="0.2">
      <c r="B30" s="395" t="s">
        <v>264</v>
      </c>
      <c r="C30" s="396" t="s">
        <v>265</v>
      </c>
      <c r="D30" s="397">
        <v>77000</v>
      </c>
      <c r="E30" s="397">
        <v>99000</v>
      </c>
      <c r="F30" s="398">
        <v>105000</v>
      </c>
    </row>
    <row r="31" spans="2:6" s="390" customFormat="1" x14ac:dyDescent="0.2">
      <c r="B31" s="391" t="s">
        <v>266</v>
      </c>
      <c r="C31" s="392" t="s">
        <v>267</v>
      </c>
      <c r="D31" s="393">
        <f>D32+D34</f>
        <v>5099000</v>
      </c>
      <c r="E31" s="393">
        <f>E32+E34</f>
        <v>4735000</v>
      </c>
      <c r="F31" s="394">
        <f>F32+F34</f>
        <v>4575000</v>
      </c>
    </row>
    <row r="32" spans="2:6" x14ac:dyDescent="0.2">
      <c r="B32" s="395" t="s">
        <v>268</v>
      </c>
      <c r="C32" s="396" t="s">
        <v>269</v>
      </c>
      <c r="D32" s="397">
        <f>D33</f>
        <v>1240000</v>
      </c>
      <c r="E32" s="397">
        <f>E33</f>
        <v>1109000</v>
      </c>
      <c r="F32" s="397">
        <f>F33</f>
        <v>1168000</v>
      </c>
    </row>
    <row r="33" spans="2:6" ht="38.25" x14ac:dyDescent="0.2">
      <c r="B33" s="395" t="s">
        <v>270</v>
      </c>
      <c r="C33" s="396" t="s">
        <v>271</v>
      </c>
      <c r="D33" s="397">
        <v>1240000</v>
      </c>
      <c r="E33" s="397">
        <v>1109000</v>
      </c>
      <c r="F33" s="397">
        <v>1168000</v>
      </c>
    </row>
    <row r="34" spans="2:6" x14ac:dyDescent="0.2">
      <c r="B34" s="395" t="s">
        <v>272</v>
      </c>
      <c r="C34" s="396" t="s">
        <v>273</v>
      </c>
      <c r="D34" s="397">
        <f>D35+D37</f>
        <v>3859000</v>
      </c>
      <c r="E34" s="397">
        <f t="shared" ref="E34:F34" si="1">SUM(E35,E37)</f>
        <v>3626000</v>
      </c>
      <c r="F34" s="397">
        <f t="shared" si="1"/>
        <v>3407000</v>
      </c>
    </row>
    <row r="35" spans="2:6" x14ac:dyDescent="0.2">
      <c r="B35" s="395" t="s">
        <v>274</v>
      </c>
      <c r="C35" s="396" t="s">
        <v>275</v>
      </c>
      <c r="D35" s="397">
        <v>1179000</v>
      </c>
      <c r="E35" s="397">
        <f>E36</f>
        <v>1096000</v>
      </c>
      <c r="F35" s="397">
        <f>F36</f>
        <v>1019000</v>
      </c>
    </row>
    <row r="36" spans="2:6" ht="38.25" x14ac:dyDescent="0.2">
      <c r="B36" s="395" t="s">
        <v>276</v>
      </c>
      <c r="C36" s="396" t="s">
        <v>277</v>
      </c>
      <c r="D36" s="397">
        <v>1179000</v>
      </c>
      <c r="E36" s="398">
        <v>1096000</v>
      </c>
      <c r="F36" s="398">
        <v>1019000</v>
      </c>
    </row>
    <row r="37" spans="2:6" x14ac:dyDescent="0.2">
      <c r="B37" s="395" t="s">
        <v>278</v>
      </c>
      <c r="C37" s="396" t="s">
        <v>279</v>
      </c>
      <c r="D37" s="397">
        <f>D38</f>
        <v>2680000</v>
      </c>
      <c r="E37" s="397">
        <f>E38</f>
        <v>2530000</v>
      </c>
      <c r="F37" s="398">
        <f>F38</f>
        <v>2388000</v>
      </c>
    </row>
    <row r="38" spans="2:6" ht="38.25" x14ac:dyDescent="0.2">
      <c r="B38" s="395" t="s">
        <v>280</v>
      </c>
      <c r="C38" s="396" t="s">
        <v>281</v>
      </c>
      <c r="D38" s="397">
        <v>2680000</v>
      </c>
      <c r="E38" s="398">
        <v>2530000</v>
      </c>
      <c r="F38" s="398">
        <v>2388000</v>
      </c>
    </row>
    <row r="39" spans="2:6" s="390" customFormat="1" x14ac:dyDescent="0.2">
      <c r="B39" s="391" t="s">
        <v>282</v>
      </c>
      <c r="C39" s="392" t="s">
        <v>283</v>
      </c>
      <c r="D39" s="393">
        <f t="shared" ref="D39" si="2">D40</f>
        <v>10000</v>
      </c>
      <c r="E39" s="393">
        <f>E41</f>
        <v>10000</v>
      </c>
      <c r="F39" s="394">
        <f>F41</f>
        <v>10000</v>
      </c>
    </row>
    <row r="40" spans="2:6" ht="38.25" x14ac:dyDescent="0.2">
      <c r="B40" s="395" t="s">
        <v>284</v>
      </c>
      <c r="C40" s="396" t="s">
        <v>285</v>
      </c>
      <c r="D40" s="397">
        <f>D41</f>
        <v>10000</v>
      </c>
      <c r="E40" s="397">
        <f>E41</f>
        <v>10000</v>
      </c>
      <c r="F40" s="398">
        <f>F41</f>
        <v>10000</v>
      </c>
    </row>
    <row r="41" spans="2:6" ht="63.75" x14ac:dyDescent="0.2">
      <c r="B41" s="395" t="s">
        <v>286</v>
      </c>
      <c r="C41" s="396" t="s">
        <v>287</v>
      </c>
      <c r="D41" s="397">
        <v>10000</v>
      </c>
      <c r="E41" s="397">
        <v>10000</v>
      </c>
      <c r="F41" s="398">
        <v>10000</v>
      </c>
    </row>
    <row r="42" spans="2:6" s="390" customFormat="1" ht="38.25" x14ac:dyDescent="0.2">
      <c r="B42" s="391" t="s">
        <v>289</v>
      </c>
      <c r="C42" s="392" t="s">
        <v>290</v>
      </c>
      <c r="D42" s="393">
        <f>D43+D48</f>
        <v>170000</v>
      </c>
      <c r="E42" s="393">
        <f>E43+E48</f>
        <v>170000</v>
      </c>
      <c r="F42" s="394">
        <f>F43+F48</f>
        <v>170000</v>
      </c>
    </row>
    <row r="43" spans="2:6" ht="76.5" x14ac:dyDescent="0.2">
      <c r="B43" s="395" t="s">
        <v>291</v>
      </c>
      <c r="C43" s="396" t="s">
        <v>292</v>
      </c>
      <c r="D43" s="397">
        <f>D44+D46</f>
        <v>170000</v>
      </c>
      <c r="E43" s="397">
        <f>E44+E46</f>
        <v>170000</v>
      </c>
      <c r="F43" s="398">
        <f>F44+F46</f>
        <v>170000</v>
      </c>
    </row>
    <row r="44" spans="2:6" ht="76.5" x14ac:dyDescent="0.2">
      <c r="B44" s="395" t="s">
        <v>293</v>
      </c>
      <c r="C44" s="396" t="s">
        <v>294</v>
      </c>
      <c r="D44" s="397">
        <f>D45</f>
        <v>100000</v>
      </c>
      <c r="E44" s="397">
        <v>100000</v>
      </c>
      <c r="F44" s="398">
        <v>100000</v>
      </c>
    </row>
    <row r="45" spans="2:6" ht="63.75" x14ac:dyDescent="0.2">
      <c r="B45" s="395" t="s">
        <v>295</v>
      </c>
      <c r="C45" s="396" t="s">
        <v>296</v>
      </c>
      <c r="D45" s="397">
        <v>100000</v>
      </c>
      <c r="E45" s="397">
        <v>100000</v>
      </c>
      <c r="F45" s="398">
        <v>100000</v>
      </c>
    </row>
    <row r="46" spans="2:6" ht="76.5" x14ac:dyDescent="0.2">
      <c r="B46" s="395" t="s">
        <v>297</v>
      </c>
      <c r="C46" s="396" t="s">
        <v>298</v>
      </c>
      <c r="D46" s="397">
        <f>D47</f>
        <v>70000</v>
      </c>
      <c r="E46" s="397">
        <f>E47</f>
        <v>70000</v>
      </c>
      <c r="F46" s="398">
        <f>F47</f>
        <v>70000</v>
      </c>
    </row>
    <row r="47" spans="2:6" ht="63.75" x14ac:dyDescent="0.2">
      <c r="B47" s="395" t="s">
        <v>299</v>
      </c>
      <c r="C47" s="396" t="s">
        <v>300</v>
      </c>
      <c r="D47" s="397">
        <v>70000</v>
      </c>
      <c r="E47" s="397">
        <v>70000</v>
      </c>
      <c r="F47" s="398">
        <v>70000</v>
      </c>
    </row>
    <row r="48" spans="2:6" ht="25.5" x14ac:dyDescent="0.2">
      <c r="B48" s="395" t="s">
        <v>301</v>
      </c>
      <c r="C48" s="396" t="s">
        <v>302</v>
      </c>
      <c r="D48" s="397">
        <f t="shared" ref="D48:F49" si="3">D49</f>
        <v>0</v>
      </c>
      <c r="E48" s="397">
        <f t="shared" si="3"/>
        <v>0</v>
      </c>
      <c r="F48" s="398">
        <f t="shared" si="3"/>
        <v>0</v>
      </c>
    </row>
    <row r="49" spans="2:6" ht="38.25" x14ac:dyDescent="0.2">
      <c r="B49" s="395" t="s">
        <v>303</v>
      </c>
      <c r="C49" s="396" t="s">
        <v>304</v>
      </c>
      <c r="D49" s="397">
        <f t="shared" si="3"/>
        <v>0</v>
      </c>
      <c r="E49" s="397">
        <f t="shared" si="3"/>
        <v>0</v>
      </c>
      <c r="F49" s="398">
        <f t="shared" si="3"/>
        <v>0</v>
      </c>
    </row>
    <row r="50" spans="2:6" ht="51" x14ac:dyDescent="0.2">
      <c r="B50" s="395" t="s">
        <v>305</v>
      </c>
      <c r="C50" s="396" t="s">
        <v>306</v>
      </c>
      <c r="D50" s="397"/>
      <c r="E50" s="397"/>
      <c r="F50" s="398"/>
    </row>
    <row r="51" spans="2:6" s="390" customFormat="1" x14ac:dyDescent="0.2">
      <c r="B51" s="399" t="s">
        <v>315</v>
      </c>
      <c r="C51" s="400" t="s">
        <v>316</v>
      </c>
      <c r="D51" s="690">
        <f>D52</f>
        <v>43716300</v>
      </c>
      <c r="E51" s="690">
        <f>E52</f>
        <v>7757500</v>
      </c>
      <c r="F51" s="690">
        <f>F52</f>
        <v>6598200</v>
      </c>
    </row>
    <row r="52" spans="2:6" s="390" customFormat="1" ht="38.25" x14ac:dyDescent="0.2">
      <c r="B52" s="391" t="s">
        <v>317</v>
      </c>
      <c r="C52" s="392" t="s">
        <v>318</v>
      </c>
      <c r="D52" s="689">
        <f>D53+D62+D66+D72+D76+D77</f>
        <v>43716300</v>
      </c>
      <c r="E52" s="689">
        <f>E53+E67+E72+E62+E64</f>
        <v>7757500</v>
      </c>
      <c r="F52" s="689">
        <f>F53+F67+F72+F62</f>
        <v>6598200</v>
      </c>
    </row>
    <row r="53" spans="2:6" ht="25.5" x14ac:dyDescent="0.2">
      <c r="B53" s="395" t="s">
        <v>646</v>
      </c>
      <c r="C53" s="401" t="s">
        <v>319</v>
      </c>
      <c r="D53" s="402">
        <f>D56+D57+D58+D60+D61</f>
        <v>10245000</v>
      </c>
      <c r="E53" s="402">
        <f>E54+E58</f>
        <v>7480000</v>
      </c>
      <c r="F53" s="403">
        <f>F54+F58</f>
        <v>5959000</v>
      </c>
    </row>
    <row r="54" spans="2:6" x14ac:dyDescent="0.2">
      <c r="B54" s="395" t="s">
        <v>645</v>
      </c>
      <c r="C54" s="396" t="s">
        <v>320</v>
      </c>
      <c r="D54" s="397">
        <f>D53</f>
        <v>10245000</v>
      </c>
      <c r="E54" s="397">
        <f>E55</f>
        <v>7480000</v>
      </c>
      <c r="F54" s="398">
        <f>F55</f>
        <v>5959000</v>
      </c>
    </row>
    <row r="55" spans="2:6" ht="25.5" x14ac:dyDescent="0.2">
      <c r="B55" s="395" t="s">
        <v>644</v>
      </c>
      <c r="C55" s="396" t="s">
        <v>321</v>
      </c>
      <c r="D55" s="397">
        <f>D56+D57</f>
        <v>8253000</v>
      </c>
      <c r="E55" s="397">
        <f>E56+E57</f>
        <v>7480000</v>
      </c>
      <c r="F55" s="398">
        <f>F56+F57</f>
        <v>5959000</v>
      </c>
    </row>
    <row r="56" spans="2:6" ht="25.5" x14ac:dyDescent="0.2">
      <c r="B56" s="404" t="s">
        <v>643</v>
      </c>
      <c r="C56" s="405" t="s">
        <v>323</v>
      </c>
      <c r="D56" s="397">
        <v>8118000</v>
      </c>
      <c r="E56" s="397">
        <v>7360000</v>
      </c>
      <c r="F56" s="398">
        <v>5837000</v>
      </c>
    </row>
    <row r="57" spans="2:6" ht="25.5" x14ac:dyDescent="0.2">
      <c r="B57" s="404" t="s">
        <v>642</v>
      </c>
      <c r="C57" s="405" t="s">
        <v>325</v>
      </c>
      <c r="D57" s="397">
        <v>135000</v>
      </c>
      <c r="E57" s="397">
        <v>120000</v>
      </c>
      <c r="F57" s="398">
        <v>122000</v>
      </c>
    </row>
    <row r="58" spans="2:6" ht="25.5" x14ac:dyDescent="0.2">
      <c r="B58" s="395" t="s">
        <v>641</v>
      </c>
      <c r="C58" s="396" t="s">
        <v>326</v>
      </c>
      <c r="D58" s="397">
        <f>D59</f>
        <v>1691000</v>
      </c>
      <c r="E58" s="397">
        <f>E59</f>
        <v>0</v>
      </c>
      <c r="F58" s="398">
        <f>F59</f>
        <v>0</v>
      </c>
    </row>
    <row r="59" spans="2:6" ht="38.25" x14ac:dyDescent="0.2">
      <c r="B59" s="395" t="s">
        <v>640</v>
      </c>
      <c r="C59" s="406" t="s">
        <v>700</v>
      </c>
      <c r="D59" s="397">
        <v>1691000</v>
      </c>
      <c r="E59" s="397"/>
      <c r="F59" s="398"/>
    </row>
    <row r="60" spans="2:6" ht="38.25" x14ac:dyDescent="0.2">
      <c r="B60" s="395" t="s">
        <v>639</v>
      </c>
      <c r="C60" s="406" t="s">
        <v>547</v>
      </c>
      <c r="D60" s="397">
        <v>96000</v>
      </c>
      <c r="E60" s="397"/>
      <c r="F60" s="683"/>
    </row>
    <row r="61" spans="2:6" ht="51" x14ac:dyDescent="0.2">
      <c r="B61" s="395" t="s">
        <v>631</v>
      </c>
      <c r="C61" s="406" t="s">
        <v>632</v>
      </c>
      <c r="D61" s="397">
        <v>205000</v>
      </c>
      <c r="E61" s="397"/>
      <c r="F61" s="683"/>
    </row>
    <row r="62" spans="2:6" s="684" customFormat="1" x14ac:dyDescent="0.2">
      <c r="B62" s="407" t="s">
        <v>548</v>
      </c>
      <c r="C62" s="685" t="s">
        <v>701</v>
      </c>
      <c r="D62" s="688"/>
      <c r="E62" s="402"/>
      <c r="F62" s="686">
        <f>F63</f>
        <v>352100</v>
      </c>
    </row>
    <row r="63" spans="2:6" s="684" customFormat="1" ht="102" x14ac:dyDescent="0.2">
      <c r="B63" s="804" t="s">
        <v>618</v>
      </c>
      <c r="C63" s="396" t="s">
        <v>702</v>
      </c>
      <c r="D63" s="687"/>
      <c r="E63" s="397"/>
      <c r="F63" s="683">
        <v>352100</v>
      </c>
    </row>
    <row r="64" spans="2:6" s="684" customFormat="1" ht="52.9" customHeight="1" x14ac:dyDescent="0.2">
      <c r="B64" s="804" t="s">
        <v>630</v>
      </c>
      <c r="C64" s="396" t="s">
        <v>629</v>
      </c>
      <c r="D64" s="687"/>
      <c r="E64" s="397"/>
      <c r="F64" s="683"/>
    </row>
    <row r="65" spans="2:6" ht="51" x14ac:dyDescent="0.2">
      <c r="B65" s="804" t="s">
        <v>619</v>
      </c>
      <c r="C65" s="406" t="s">
        <v>620</v>
      </c>
      <c r="D65" s="687"/>
      <c r="E65" s="397"/>
      <c r="F65" s="683"/>
    </row>
    <row r="66" spans="2:6" x14ac:dyDescent="0.2">
      <c r="B66" s="407" t="s">
        <v>723</v>
      </c>
      <c r="C66" s="406" t="s">
        <v>637</v>
      </c>
      <c r="D66" s="687">
        <f>D67</f>
        <v>268700</v>
      </c>
      <c r="E66" s="397">
        <f>E67</f>
        <v>277500</v>
      </c>
      <c r="F66" s="861">
        <f>F67</f>
        <v>287100</v>
      </c>
    </row>
    <row r="67" spans="2:6" ht="25.5" x14ac:dyDescent="0.2">
      <c r="B67" s="407" t="s">
        <v>723</v>
      </c>
      <c r="C67" s="401" t="s">
        <v>329</v>
      </c>
      <c r="D67" s="402">
        <f>D69+D71</f>
        <v>268700</v>
      </c>
      <c r="E67" s="402">
        <f>E71+E69</f>
        <v>277500</v>
      </c>
      <c r="F67" s="402">
        <f>F71+F69</f>
        <v>287100</v>
      </c>
    </row>
    <row r="68" spans="2:6" ht="25.5" x14ac:dyDescent="0.2">
      <c r="B68" s="395" t="s">
        <v>724</v>
      </c>
      <c r="C68" s="396" t="s">
        <v>599</v>
      </c>
      <c r="D68" s="397">
        <f>D69</f>
        <v>7000</v>
      </c>
      <c r="E68" s="397">
        <f>E69</f>
        <v>7000</v>
      </c>
      <c r="F68" s="397">
        <f>F69</f>
        <v>7000</v>
      </c>
    </row>
    <row r="69" spans="2:6" ht="38.25" x14ac:dyDescent="0.2">
      <c r="B69" s="395" t="s">
        <v>724</v>
      </c>
      <c r="C69" s="396" t="s">
        <v>598</v>
      </c>
      <c r="D69" s="397">
        <v>7000</v>
      </c>
      <c r="E69" s="397">
        <v>7000</v>
      </c>
      <c r="F69" s="397">
        <v>7000</v>
      </c>
    </row>
    <row r="70" spans="2:6" ht="39.75" customHeight="1" x14ac:dyDescent="0.2">
      <c r="B70" s="395" t="s">
        <v>725</v>
      </c>
      <c r="C70" s="396" t="s">
        <v>332</v>
      </c>
      <c r="D70" s="397">
        <v>263646</v>
      </c>
      <c r="E70" s="397">
        <f>E71</f>
        <v>270500</v>
      </c>
      <c r="F70" s="398">
        <f>F71</f>
        <v>280100</v>
      </c>
    </row>
    <row r="71" spans="2:6" ht="41.25" customHeight="1" x14ac:dyDescent="0.2">
      <c r="B71" s="395" t="s">
        <v>657</v>
      </c>
      <c r="C71" s="396" t="s">
        <v>334</v>
      </c>
      <c r="D71" s="397">
        <v>261700</v>
      </c>
      <c r="E71" s="397">
        <v>270500</v>
      </c>
      <c r="F71" s="398">
        <v>280100</v>
      </c>
    </row>
    <row r="72" spans="2:6" ht="15.75" customHeight="1" x14ac:dyDescent="0.2">
      <c r="B72" s="407" t="s">
        <v>726</v>
      </c>
      <c r="C72" s="401" t="s">
        <v>335</v>
      </c>
      <c r="D72" s="402">
        <f>D75</f>
        <v>365000</v>
      </c>
      <c r="E72" s="402">
        <f>E73+E75</f>
        <v>0</v>
      </c>
      <c r="F72" s="402">
        <f>F73+F75</f>
        <v>0</v>
      </c>
    </row>
    <row r="73" spans="2:6" ht="53.25" customHeight="1" x14ac:dyDescent="0.2">
      <c r="B73" s="395" t="s">
        <v>727</v>
      </c>
      <c r="C73" s="396" t="s">
        <v>336</v>
      </c>
      <c r="D73" s="397">
        <f>D74</f>
        <v>0</v>
      </c>
      <c r="E73" s="397">
        <f>E74</f>
        <v>0</v>
      </c>
      <c r="F73" s="398">
        <f>F74</f>
        <v>0</v>
      </c>
    </row>
    <row r="74" spans="2:6" ht="53.25" customHeight="1" x14ac:dyDescent="0.2">
      <c r="B74" s="395" t="s">
        <v>664</v>
      </c>
      <c r="C74" s="396" t="s">
        <v>338</v>
      </c>
      <c r="D74" s="397"/>
      <c r="E74" s="397"/>
      <c r="F74" s="398"/>
    </row>
    <row r="75" spans="2:6" ht="27.75" customHeight="1" x14ac:dyDescent="0.2">
      <c r="B75" s="395" t="s">
        <v>633</v>
      </c>
      <c r="C75" s="396" t="s">
        <v>340</v>
      </c>
      <c r="D75" s="397">
        <v>365000</v>
      </c>
      <c r="E75" s="397">
        <f>SUM(E76:E81)</f>
        <v>0</v>
      </c>
      <c r="F75" s="397">
        <f>SUM(F76:F81)</f>
        <v>0</v>
      </c>
    </row>
    <row r="76" spans="2:6" ht="54.6" customHeight="1" x14ac:dyDescent="0.2">
      <c r="B76" s="395" t="s">
        <v>731</v>
      </c>
      <c r="C76" s="396" t="s">
        <v>732</v>
      </c>
      <c r="D76" s="397">
        <v>25000000</v>
      </c>
      <c r="E76" s="397"/>
      <c r="F76" s="397"/>
    </row>
    <row r="77" spans="2:6" ht="48.6" customHeight="1" x14ac:dyDescent="0.2">
      <c r="B77" s="395" t="s">
        <v>733</v>
      </c>
      <c r="C77" s="396" t="s">
        <v>734</v>
      </c>
      <c r="D77" s="397">
        <v>7837600</v>
      </c>
      <c r="E77" s="397"/>
      <c r="F77" s="398"/>
    </row>
    <row r="78" spans="2:6" ht="73.900000000000006" customHeight="1" x14ac:dyDescent="0.2">
      <c r="B78" s="395" t="s">
        <v>633</v>
      </c>
      <c r="C78" s="396" t="s">
        <v>634</v>
      </c>
      <c r="D78" s="397"/>
      <c r="E78" s="397"/>
      <c r="F78" s="398"/>
    </row>
    <row r="79" spans="2:6" ht="81" customHeight="1" x14ac:dyDescent="0.2">
      <c r="B79" s="395" t="s">
        <v>728</v>
      </c>
      <c r="C79" s="396" t="s">
        <v>345</v>
      </c>
      <c r="D79" s="397"/>
      <c r="E79" s="397"/>
      <c r="F79" s="398"/>
    </row>
    <row r="80" spans="2:6" ht="51" x14ac:dyDescent="0.2">
      <c r="B80" s="395" t="s">
        <v>729</v>
      </c>
      <c r="C80" s="396" t="s">
        <v>346</v>
      </c>
      <c r="D80" s="397"/>
      <c r="E80" s="397"/>
      <c r="F80" s="398"/>
    </row>
    <row r="81" spans="2:6" ht="51" x14ac:dyDescent="0.2">
      <c r="B81" s="395" t="s">
        <v>730</v>
      </c>
      <c r="C81" s="396" t="s">
        <v>347</v>
      </c>
      <c r="D81" s="397"/>
      <c r="E81" s="397"/>
      <c r="F81" s="398"/>
    </row>
    <row r="82" spans="2:6" ht="13.5" thickBot="1" x14ac:dyDescent="0.25">
      <c r="B82" s="408"/>
      <c r="C82" s="409" t="s">
        <v>349</v>
      </c>
      <c r="D82" s="822">
        <f>D51+D14</f>
        <v>57433646.670000002</v>
      </c>
      <c r="E82" s="410">
        <f>E51+E14</f>
        <v>21061067.939999998</v>
      </c>
      <c r="F82" s="848">
        <f>F51+F14</f>
        <v>20567376.960000001</v>
      </c>
    </row>
  </sheetData>
  <mergeCells count="8">
    <mergeCell ref="E1:F1"/>
    <mergeCell ref="E6:F6"/>
    <mergeCell ref="B10:F10"/>
    <mergeCell ref="B11:F11"/>
    <mergeCell ref="E3:F3"/>
    <mergeCell ref="B9:F9"/>
    <mergeCell ref="E4:F4"/>
    <mergeCell ref="E5:F5"/>
  </mergeCells>
  <pageMargins left="0.74803149606299213" right="0.15748031496062992" top="0.15748031496062992" bottom="0.15748031496062992" header="0.15748031496062992" footer="0.51181102362204722"/>
  <pageSetup paperSize="9" scale="70" orientation="portrait" r:id="rId1"/>
  <headerFooter alignWithMargins="0"/>
  <colBreaks count="1" manualBreakCount="1">
    <brk id="7" max="1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WG101"/>
  <sheetViews>
    <sheetView topLeftCell="A64" zoomScaleSheetLayoutView="100" workbookViewId="0">
      <selection activeCell="C6" sqref="C6:D6"/>
    </sheetView>
  </sheetViews>
  <sheetFormatPr defaultRowHeight="16.5" customHeight="1" x14ac:dyDescent="0.2"/>
  <cols>
    <col min="1" max="1" width="9.140625" style="365"/>
    <col min="2" max="2" width="5" style="413" customWidth="1"/>
    <col min="3" max="3" width="26.7109375" style="413" customWidth="1"/>
    <col min="4" max="4" width="69.7109375" style="413" customWidth="1"/>
    <col min="5" max="257" width="9.140625" style="365"/>
    <col min="258" max="258" width="5" style="365" customWidth="1"/>
    <col min="259" max="259" width="26.7109375" style="365" customWidth="1"/>
    <col min="260" max="260" width="69.7109375" style="365" customWidth="1"/>
    <col min="261" max="513" width="9.140625" style="365"/>
    <col min="514" max="514" width="5" style="365" customWidth="1"/>
    <col min="515" max="515" width="26.7109375" style="365" customWidth="1"/>
    <col min="516" max="516" width="69.7109375" style="365" customWidth="1"/>
    <col min="517" max="769" width="9.140625" style="365"/>
    <col min="770" max="770" width="5" style="365" customWidth="1"/>
    <col min="771" max="771" width="26.7109375" style="365" customWidth="1"/>
    <col min="772" max="772" width="69.7109375" style="365" customWidth="1"/>
    <col min="773" max="1025" width="9.140625" style="365"/>
    <col min="1026" max="1026" width="5" style="365" customWidth="1"/>
    <col min="1027" max="1027" width="26.7109375" style="365" customWidth="1"/>
    <col min="1028" max="1028" width="69.7109375" style="365" customWidth="1"/>
    <col min="1029" max="1281" width="9.140625" style="365"/>
    <col min="1282" max="1282" width="5" style="365" customWidth="1"/>
    <col min="1283" max="1283" width="26.7109375" style="365" customWidth="1"/>
    <col min="1284" max="1284" width="69.7109375" style="365" customWidth="1"/>
    <col min="1285" max="1537" width="9.140625" style="365"/>
    <col min="1538" max="1538" width="5" style="365" customWidth="1"/>
    <col min="1539" max="1539" width="26.7109375" style="365" customWidth="1"/>
    <col min="1540" max="1540" width="69.7109375" style="365" customWidth="1"/>
    <col min="1541" max="1793" width="9.140625" style="365"/>
    <col min="1794" max="1794" width="5" style="365" customWidth="1"/>
    <col min="1795" max="1795" width="26.7109375" style="365" customWidth="1"/>
    <col min="1796" max="1796" width="69.7109375" style="365" customWidth="1"/>
    <col min="1797" max="2049" width="9.140625" style="365"/>
    <col min="2050" max="2050" width="5" style="365" customWidth="1"/>
    <col min="2051" max="2051" width="26.7109375" style="365" customWidth="1"/>
    <col min="2052" max="2052" width="69.7109375" style="365" customWidth="1"/>
    <col min="2053" max="2305" width="9.140625" style="365"/>
    <col min="2306" max="2306" width="5" style="365" customWidth="1"/>
    <col min="2307" max="2307" width="26.7109375" style="365" customWidth="1"/>
    <col min="2308" max="2308" width="69.7109375" style="365" customWidth="1"/>
    <col min="2309" max="2561" width="9.140625" style="365"/>
    <col min="2562" max="2562" width="5" style="365" customWidth="1"/>
    <col min="2563" max="2563" width="26.7109375" style="365" customWidth="1"/>
    <col min="2564" max="2564" width="69.7109375" style="365" customWidth="1"/>
    <col min="2565" max="2817" width="9.140625" style="365"/>
    <col min="2818" max="2818" width="5" style="365" customWidth="1"/>
    <col min="2819" max="2819" width="26.7109375" style="365" customWidth="1"/>
    <col min="2820" max="2820" width="69.7109375" style="365" customWidth="1"/>
    <col min="2821" max="3073" width="9.140625" style="365"/>
    <col min="3074" max="3074" width="5" style="365" customWidth="1"/>
    <col min="3075" max="3075" width="26.7109375" style="365" customWidth="1"/>
    <col min="3076" max="3076" width="69.7109375" style="365" customWidth="1"/>
    <col min="3077" max="3329" width="9.140625" style="365"/>
    <col min="3330" max="3330" width="5" style="365" customWidth="1"/>
    <col min="3331" max="3331" width="26.7109375" style="365" customWidth="1"/>
    <col min="3332" max="3332" width="69.7109375" style="365" customWidth="1"/>
    <col min="3333" max="3585" width="9.140625" style="365"/>
    <col min="3586" max="3586" width="5" style="365" customWidth="1"/>
    <col min="3587" max="3587" width="26.7109375" style="365" customWidth="1"/>
    <col min="3588" max="3588" width="69.7109375" style="365" customWidth="1"/>
    <col min="3589" max="3841" width="9.140625" style="365"/>
    <col min="3842" max="3842" width="5" style="365" customWidth="1"/>
    <col min="3843" max="3843" width="26.7109375" style="365" customWidth="1"/>
    <col min="3844" max="3844" width="69.7109375" style="365" customWidth="1"/>
    <col min="3845" max="4097" width="9.140625" style="365"/>
    <col min="4098" max="4098" width="5" style="365" customWidth="1"/>
    <col min="4099" max="4099" width="26.7109375" style="365" customWidth="1"/>
    <col min="4100" max="4100" width="69.7109375" style="365" customWidth="1"/>
    <col min="4101" max="4353" width="9.140625" style="365"/>
    <col min="4354" max="4354" width="5" style="365" customWidth="1"/>
    <col min="4355" max="4355" width="26.7109375" style="365" customWidth="1"/>
    <col min="4356" max="4356" width="69.7109375" style="365" customWidth="1"/>
    <col min="4357" max="4609" width="9.140625" style="365"/>
    <col min="4610" max="4610" width="5" style="365" customWidth="1"/>
    <col min="4611" max="4611" width="26.7109375" style="365" customWidth="1"/>
    <col min="4612" max="4612" width="69.7109375" style="365" customWidth="1"/>
    <col min="4613" max="4865" width="9.140625" style="365"/>
    <col min="4866" max="4866" width="5" style="365" customWidth="1"/>
    <col min="4867" max="4867" width="26.7109375" style="365" customWidth="1"/>
    <col min="4868" max="4868" width="69.7109375" style="365" customWidth="1"/>
    <col min="4869" max="5121" width="9.140625" style="365"/>
    <col min="5122" max="5122" width="5" style="365" customWidth="1"/>
    <col min="5123" max="5123" width="26.7109375" style="365" customWidth="1"/>
    <col min="5124" max="5124" width="69.7109375" style="365" customWidth="1"/>
    <col min="5125" max="5377" width="9.140625" style="365"/>
    <col min="5378" max="5378" width="5" style="365" customWidth="1"/>
    <col min="5379" max="5379" width="26.7109375" style="365" customWidth="1"/>
    <col min="5380" max="5380" width="69.7109375" style="365" customWidth="1"/>
    <col min="5381" max="5633" width="9.140625" style="365"/>
    <col min="5634" max="5634" width="5" style="365" customWidth="1"/>
    <col min="5635" max="5635" width="26.7109375" style="365" customWidth="1"/>
    <col min="5636" max="5636" width="69.7109375" style="365" customWidth="1"/>
    <col min="5637" max="5889" width="9.140625" style="365"/>
    <col min="5890" max="5890" width="5" style="365" customWidth="1"/>
    <col min="5891" max="5891" width="26.7109375" style="365" customWidth="1"/>
    <col min="5892" max="5892" width="69.7109375" style="365" customWidth="1"/>
    <col min="5893" max="6145" width="9.140625" style="365"/>
    <col min="6146" max="6146" width="5" style="365" customWidth="1"/>
    <col min="6147" max="6147" width="26.7109375" style="365" customWidth="1"/>
    <col min="6148" max="6148" width="69.7109375" style="365" customWidth="1"/>
    <col min="6149" max="6401" width="9.140625" style="365"/>
    <col min="6402" max="6402" width="5" style="365" customWidth="1"/>
    <col min="6403" max="6403" width="26.7109375" style="365" customWidth="1"/>
    <col min="6404" max="6404" width="69.7109375" style="365" customWidth="1"/>
    <col min="6405" max="6657" width="9.140625" style="365"/>
    <col min="6658" max="6658" width="5" style="365" customWidth="1"/>
    <col min="6659" max="6659" width="26.7109375" style="365" customWidth="1"/>
    <col min="6660" max="6660" width="69.7109375" style="365" customWidth="1"/>
    <col min="6661" max="6913" width="9.140625" style="365"/>
    <col min="6914" max="6914" width="5" style="365" customWidth="1"/>
    <col min="6915" max="6915" width="26.7109375" style="365" customWidth="1"/>
    <col min="6916" max="6916" width="69.7109375" style="365" customWidth="1"/>
    <col min="6917" max="7169" width="9.140625" style="365"/>
    <col min="7170" max="7170" width="5" style="365" customWidth="1"/>
    <col min="7171" max="7171" width="26.7109375" style="365" customWidth="1"/>
    <col min="7172" max="7172" width="69.7109375" style="365" customWidth="1"/>
    <col min="7173" max="7425" width="9.140625" style="365"/>
    <col min="7426" max="7426" width="5" style="365" customWidth="1"/>
    <col min="7427" max="7427" width="26.7109375" style="365" customWidth="1"/>
    <col min="7428" max="7428" width="69.7109375" style="365" customWidth="1"/>
    <col min="7429" max="7681" width="9.140625" style="365"/>
    <col min="7682" max="7682" width="5" style="365" customWidth="1"/>
    <col min="7683" max="7683" width="26.7109375" style="365" customWidth="1"/>
    <col min="7684" max="7684" width="69.7109375" style="365" customWidth="1"/>
    <col min="7685" max="7937" width="9.140625" style="365"/>
    <col min="7938" max="7938" width="5" style="365" customWidth="1"/>
    <col min="7939" max="7939" width="26.7109375" style="365" customWidth="1"/>
    <col min="7940" max="7940" width="69.7109375" style="365" customWidth="1"/>
    <col min="7941" max="8193" width="9.140625" style="365"/>
    <col min="8194" max="8194" width="5" style="365" customWidth="1"/>
    <col min="8195" max="8195" width="26.7109375" style="365" customWidth="1"/>
    <col min="8196" max="8196" width="69.7109375" style="365" customWidth="1"/>
    <col min="8197" max="8449" width="9.140625" style="365"/>
    <col min="8450" max="8450" width="5" style="365" customWidth="1"/>
    <col min="8451" max="8451" width="26.7109375" style="365" customWidth="1"/>
    <col min="8452" max="8452" width="69.7109375" style="365" customWidth="1"/>
    <col min="8453" max="8705" width="9.140625" style="365"/>
    <col min="8706" max="8706" width="5" style="365" customWidth="1"/>
    <col min="8707" max="8707" width="26.7109375" style="365" customWidth="1"/>
    <col min="8708" max="8708" width="69.7109375" style="365" customWidth="1"/>
    <col min="8709" max="8961" width="9.140625" style="365"/>
    <col min="8962" max="8962" width="5" style="365" customWidth="1"/>
    <col min="8963" max="8963" width="26.7109375" style="365" customWidth="1"/>
    <col min="8964" max="8964" width="69.7109375" style="365" customWidth="1"/>
    <col min="8965" max="9217" width="9.140625" style="365"/>
    <col min="9218" max="9218" width="5" style="365" customWidth="1"/>
    <col min="9219" max="9219" width="26.7109375" style="365" customWidth="1"/>
    <col min="9220" max="9220" width="69.7109375" style="365" customWidth="1"/>
    <col min="9221" max="9473" width="9.140625" style="365"/>
    <col min="9474" max="9474" width="5" style="365" customWidth="1"/>
    <col min="9475" max="9475" width="26.7109375" style="365" customWidth="1"/>
    <col min="9476" max="9476" width="69.7109375" style="365" customWidth="1"/>
    <col min="9477" max="9729" width="9.140625" style="365"/>
    <col min="9730" max="9730" width="5" style="365" customWidth="1"/>
    <col min="9731" max="9731" width="26.7109375" style="365" customWidth="1"/>
    <col min="9732" max="9732" width="69.7109375" style="365" customWidth="1"/>
    <col min="9733" max="9985" width="9.140625" style="365"/>
    <col min="9986" max="9986" width="5" style="365" customWidth="1"/>
    <col min="9987" max="9987" width="26.7109375" style="365" customWidth="1"/>
    <col min="9988" max="9988" width="69.7109375" style="365" customWidth="1"/>
    <col min="9989" max="10241" width="9.140625" style="365"/>
    <col min="10242" max="10242" width="5" style="365" customWidth="1"/>
    <col min="10243" max="10243" width="26.7109375" style="365" customWidth="1"/>
    <col min="10244" max="10244" width="69.7109375" style="365" customWidth="1"/>
    <col min="10245" max="10497" width="9.140625" style="365"/>
    <col min="10498" max="10498" width="5" style="365" customWidth="1"/>
    <col min="10499" max="10499" width="26.7109375" style="365" customWidth="1"/>
    <col min="10500" max="10500" width="69.7109375" style="365" customWidth="1"/>
    <col min="10501" max="10753" width="9.140625" style="365"/>
    <col min="10754" max="10754" width="5" style="365" customWidth="1"/>
    <col min="10755" max="10755" width="26.7109375" style="365" customWidth="1"/>
    <col min="10756" max="10756" width="69.7109375" style="365" customWidth="1"/>
    <col min="10757" max="11009" width="9.140625" style="365"/>
    <col min="11010" max="11010" width="5" style="365" customWidth="1"/>
    <col min="11011" max="11011" width="26.7109375" style="365" customWidth="1"/>
    <col min="11012" max="11012" width="69.7109375" style="365" customWidth="1"/>
    <col min="11013" max="11265" width="9.140625" style="365"/>
    <col min="11266" max="11266" width="5" style="365" customWidth="1"/>
    <col min="11267" max="11267" width="26.7109375" style="365" customWidth="1"/>
    <col min="11268" max="11268" width="69.7109375" style="365" customWidth="1"/>
    <col min="11269" max="11521" width="9.140625" style="365"/>
    <col min="11522" max="11522" width="5" style="365" customWidth="1"/>
    <col min="11523" max="11523" width="26.7109375" style="365" customWidth="1"/>
    <col min="11524" max="11524" width="69.7109375" style="365" customWidth="1"/>
    <col min="11525" max="11777" width="9.140625" style="365"/>
    <col min="11778" max="11778" width="5" style="365" customWidth="1"/>
    <col min="11779" max="11779" width="26.7109375" style="365" customWidth="1"/>
    <col min="11780" max="11780" width="69.7109375" style="365" customWidth="1"/>
    <col min="11781" max="12033" width="9.140625" style="365"/>
    <col min="12034" max="12034" width="5" style="365" customWidth="1"/>
    <col min="12035" max="12035" width="26.7109375" style="365" customWidth="1"/>
    <col min="12036" max="12036" width="69.7109375" style="365" customWidth="1"/>
    <col min="12037" max="12289" width="9.140625" style="365"/>
    <col min="12290" max="12290" width="5" style="365" customWidth="1"/>
    <col min="12291" max="12291" width="26.7109375" style="365" customWidth="1"/>
    <col min="12292" max="12292" width="69.7109375" style="365" customWidth="1"/>
    <col min="12293" max="12545" width="9.140625" style="365"/>
    <col min="12546" max="12546" width="5" style="365" customWidth="1"/>
    <col min="12547" max="12547" width="26.7109375" style="365" customWidth="1"/>
    <col min="12548" max="12548" width="69.7109375" style="365" customWidth="1"/>
    <col min="12549" max="12801" width="9.140625" style="365"/>
    <col min="12802" max="12802" width="5" style="365" customWidth="1"/>
    <col min="12803" max="12803" width="26.7109375" style="365" customWidth="1"/>
    <col min="12804" max="12804" width="69.7109375" style="365" customWidth="1"/>
    <col min="12805" max="13057" width="9.140625" style="365"/>
    <col min="13058" max="13058" width="5" style="365" customWidth="1"/>
    <col min="13059" max="13059" width="26.7109375" style="365" customWidth="1"/>
    <col min="13060" max="13060" width="69.7109375" style="365" customWidth="1"/>
    <col min="13061" max="13313" width="9.140625" style="365"/>
    <col min="13314" max="13314" width="5" style="365" customWidth="1"/>
    <col min="13315" max="13315" width="26.7109375" style="365" customWidth="1"/>
    <col min="13316" max="13316" width="69.7109375" style="365" customWidth="1"/>
    <col min="13317" max="13569" width="9.140625" style="365"/>
    <col min="13570" max="13570" width="5" style="365" customWidth="1"/>
    <col min="13571" max="13571" width="26.7109375" style="365" customWidth="1"/>
    <col min="13572" max="13572" width="69.7109375" style="365" customWidth="1"/>
    <col min="13573" max="13825" width="9.140625" style="365"/>
    <col min="13826" max="13826" width="5" style="365" customWidth="1"/>
    <col min="13827" max="13827" width="26.7109375" style="365" customWidth="1"/>
    <col min="13828" max="13828" width="69.7109375" style="365" customWidth="1"/>
    <col min="13829" max="14081" width="9.140625" style="365"/>
    <col min="14082" max="14082" width="5" style="365" customWidth="1"/>
    <col min="14083" max="14083" width="26.7109375" style="365" customWidth="1"/>
    <col min="14084" max="14084" width="69.7109375" style="365" customWidth="1"/>
    <col min="14085" max="14337" width="9.140625" style="365"/>
    <col min="14338" max="14338" width="5" style="365" customWidth="1"/>
    <col min="14339" max="14339" width="26.7109375" style="365" customWidth="1"/>
    <col min="14340" max="14340" width="69.7109375" style="365" customWidth="1"/>
    <col min="14341" max="14593" width="9.140625" style="365"/>
    <col min="14594" max="14594" width="5" style="365" customWidth="1"/>
    <col min="14595" max="14595" width="26.7109375" style="365" customWidth="1"/>
    <col min="14596" max="14596" width="69.7109375" style="365" customWidth="1"/>
    <col min="14597" max="14849" width="9.140625" style="365"/>
    <col min="14850" max="14850" width="5" style="365" customWidth="1"/>
    <col min="14851" max="14851" width="26.7109375" style="365" customWidth="1"/>
    <col min="14852" max="14852" width="69.7109375" style="365" customWidth="1"/>
    <col min="14853" max="15105" width="9.140625" style="365"/>
    <col min="15106" max="15106" width="5" style="365" customWidth="1"/>
    <col min="15107" max="15107" width="26.7109375" style="365" customWidth="1"/>
    <col min="15108" max="15108" width="69.7109375" style="365" customWidth="1"/>
    <col min="15109" max="15361" width="9.140625" style="365"/>
    <col min="15362" max="15362" width="5" style="365" customWidth="1"/>
    <col min="15363" max="15363" width="26.7109375" style="365" customWidth="1"/>
    <col min="15364" max="15364" width="69.7109375" style="365" customWidth="1"/>
    <col min="15365" max="15617" width="9.140625" style="365"/>
    <col min="15618" max="15618" width="5" style="365" customWidth="1"/>
    <col min="15619" max="15619" width="26.7109375" style="365" customWidth="1"/>
    <col min="15620" max="15620" width="69.7109375" style="365" customWidth="1"/>
    <col min="15621" max="15873" width="9.140625" style="365"/>
    <col min="15874" max="15874" width="5" style="365" customWidth="1"/>
    <col min="15875" max="15875" width="26.7109375" style="365" customWidth="1"/>
    <col min="15876" max="15876" width="69.7109375" style="365" customWidth="1"/>
    <col min="15877" max="16119" width="9.140625" style="365"/>
    <col min="16120" max="16129" width="9.140625" style="365" hidden="1" customWidth="1"/>
    <col min="16130" max="16130" width="5" style="365" hidden="1" customWidth="1"/>
    <col min="16131" max="16131" width="26.7109375" style="365" hidden="1" customWidth="1"/>
    <col min="16132" max="16132" width="69.7109375" style="365" hidden="1" customWidth="1"/>
    <col min="16133" max="16153" width="9.140625" style="365" hidden="1" customWidth="1"/>
    <col min="16154" max="16174" width="9.140625" style="365" customWidth="1"/>
    <col min="16175" max="16384" width="9.140625" style="365"/>
  </cols>
  <sheetData>
    <row r="1" spans="2:5" ht="16.5" customHeight="1" x14ac:dyDescent="0.2">
      <c r="C1" s="1017" t="s">
        <v>567</v>
      </c>
      <c r="D1" s="1017"/>
      <c r="E1" s="373"/>
    </row>
    <row r="2" spans="2:5" ht="16.5" customHeight="1" x14ac:dyDescent="0.2">
      <c r="C2" s="1017" t="s">
        <v>403</v>
      </c>
      <c r="D2" s="1017"/>
      <c r="E2" s="373"/>
    </row>
    <row r="3" spans="2:5" ht="16.5" customHeight="1" x14ac:dyDescent="0.2">
      <c r="C3" s="1018" t="s">
        <v>568</v>
      </c>
      <c r="D3" s="1018"/>
      <c r="E3" s="374"/>
    </row>
    <row r="4" spans="2:5" ht="16.5" customHeight="1" x14ac:dyDescent="0.2">
      <c r="C4" s="617"/>
      <c r="D4" s="417" t="s">
        <v>404</v>
      </c>
      <c r="E4" s="374"/>
    </row>
    <row r="5" spans="2:5" ht="16.5" customHeight="1" x14ac:dyDescent="0.2">
      <c r="C5" s="617"/>
      <c r="D5" s="417" t="s">
        <v>405</v>
      </c>
      <c r="E5" s="374"/>
    </row>
    <row r="6" spans="2:5" ht="16.5" customHeight="1" x14ac:dyDescent="0.2">
      <c r="C6" s="1017" t="s">
        <v>692</v>
      </c>
      <c r="D6" s="1017"/>
      <c r="E6" s="373"/>
    </row>
    <row r="8" spans="2:5" ht="72.75" customHeight="1" x14ac:dyDescent="0.2">
      <c r="B8" s="1021" t="s">
        <v>691</v>
      </c>
      <c r="C8" s="1022"/>
      <c r="D8" s="1022"/>
    </row>
    <row r="9" spans="2:5" ht="53.25" customHeight="1" x14ac:dyDescent="0.2">
      <c r="B9" s="1023" t="s">
        <v>158</v>
      </c>
      <c r="C9" s="1023"/>
      <c r="D9" s="414" t="s">
        <v>350</v>
      </c>
      <c r="E9" s="365" t="s">
        <v>351</v>
      </c>
    </row>
    <row r="10" spans="2:5" ht="61.5" customHeight="1" x14ac:dyDescent="0.2">
      <c r="B10" s="732" t="s">
        <v>569</v>
      </c>
      <c r="C10" s="545" t="s">
        <v>286</v>
      </c>
      <c r="D10" s="543" t="s">
        <v>287</v>
      </c>
    </row>
    <row r="11" spans="2:5" ht="61.5" customHeight="1" x14ac:dyDescent="0.2">
      <c r="B11" s="732" t="s">
        <v>569</v>
      </c>
      <c r="C11" s="1024" t="s">
        <v>436</v>
      </c>
      <c r="D11" s="1020" t="s">
        <v>437</v>
      </c>
    </row>
    <row r="12" spans="2:5" ht="19.5" customHeight="1" x14ac:dyDescent="0.2">
      <c r="B12" s="732"/>
      <c r="C12" s="1025"/>
      <c r="D12" s="1026"/>
    </row>
    <row r="13" spans="2:5" ht="33" customHeight="1" x14ac:dyDescent="0.2">
      <c r="B13" s="732" t="s">
        <v>569</v>
      </c>
      <c r="C13" s="545" t="s">
        <v>288</v>
      </c>
      <c r="D13" s="638" t="s">
        <v>538</v>
      </c>
    </row>
    <row r="14" spans="2:5" ht="49.5" customHeight="1" x14ac:dyDescent="0.2">
      <c r="B14" s="732" t="s">
        <v>569</v>
      </c>
      <c r="C14" s="545" t="s">
        <v>441</v>
      </c>
      <c r="D14" s="543" t="s">
        <v>499</v>
      </c>
    </row>
    <row r="15" spans="2:5" ht="33" customHeight="1" x14ac:dyDescent="0.2">
      <c r="B15" s="732" t="s">
        <v>569</v>
      </c>
      <c r="C15" s="545" t="s">
        <v>442</v>
      </c>
      <c r="D15" s="543" t="s">
        <v>443</v>
      </c>
    </row>
    <row r="16" spans="2:5" ht="49.5" customHeight="1" x14ac:dyDescent="0.2">
      <c r="B16" s="732" t="s">
        <v>569</v>
      </c>
      <c r="C16" s="545" t="s">
        <v>444</v>
      </c>
      <c r="D16" s="543" t="s">
        <v>445</v>
      </c>
    </row>
    <row r="17" spans="2:4" ht="33" customHeight="1" x14ac:dyDescent="0.2">
      <c r="B17" s="732" t="s">
        <v>569</v>
      </c>
      <c r="C17" s="545" t="s">
        <v>446</v>
      </c>
      <c r="D17" s="543" t="s">
        <v>447</v>
      </c>
    </row>
    <row r="18" spans="2:4" ht="82.5" customHeight="1" x14ac:dyDescent="0.2">
      <c r="B18" s="732" t="s">
        <v>569</v>
      </c>
      <c r="C18" s="546" t="s">
        <v>448</v>
      </c>
      <c r="D18" s="637" t="s">
        <v>449</v>
      </c>
    </row>
    <row r="19" spans="2:4" ht="63.75" customHeight="1" x14ac:dyDescent="0.2">
      <c r="B19" s="732" t="s">
        <v>569</v>
      </c>
      <c r="C19" s="542" t="s">
        <v>450</v>
      </c>
      <c r="D19" s="636" t="s">
        <v>451</v>
      </c>
    </row>
    <row r="20" spans="2:4" ht="65.25" customHeight="1" x14ac:dyDescent="0.2">
      <c r="B20" s="732" t="s">
        <v>569</v>
      </c>
      <c r="C20" s="545" t="s">
        <v>295</v>
      </c>
      <c r="D20" s="543" t="s">
        <v>452</v>
      </c>
    </row>
    <row r="21" spans="2:4" ht="114.75" customHeight="1" x14ac:dyDescent="0.2">
      <c r="B21" s="732" t="s">
        <v>569</v>
      </c>
      <c r="C21" s="545" t="s">
        <v>453</v>
      </c>
      <c r="D21" s="636" t="s">
        <v>454</v>
      </c>
    </row>
    <row r="22" spans="2:4" ht="64.5" customHeight="1" x14ac:dyDescent="0.2">
      <c r="B22" s="732" t="s">
        <v>569</v>
      </c>
      <c r="C22" s="537" t="s">
        <v>455</v>
      </c>
      <c r="D22" s="538" t="s">
        <v>456</v>
      </c>
    </row>
    <row r="23" spans="2:4" ht="66" customHeight="1" x14ac:dyDescent="0.2">
      <c r="B23" s="732" t="s">
        <v>569</v>
      </c>
      <c r="C23" s="545" t="s">
        <v>299</v>
      </c>
      <c r="D23" s="543" t="s">
        <v>457</v>
      </c>
    </row>
    <row r="24" spans="2:4" ht="49.5" customHeight="1" x14ac:dyDescent="0.2">
      <c r="B24" s="732" t="s">
        <v>569</v>
      </c>
      <c r="C24" s="545" t="s">
        <v>305</v>
      </c>
      <c r="D24" s="543" t="s">
        <v>458</v>
      </c>
    </row>
    <row r="25" spans="2:4" ht="81.75" customHeight="1" x14ac:dyDescent="0.2">
      <c r="B25" s="732" t="s">
        <v>569</v>
      </c>
      <c r="C25" s="545" t="s">
        <v>459</v>
      </c>
      <c r="D25" s="543" t="s">
        <v>460</v>
      </c>
    </row>
    <row r="26" spans="2:4" ht="33.75" customHeight="1" x14ac:dyDescent="0.2">
      <c r="B26" s="732" t="s">
        <v>569</v>
      </c>
      <c r="C26" s="545" t="s">
        <v>461</v>
      </c>
      <c r="D26" s="543" t="s">
        <v>462</v>
      </c>
    </row>
    <row r="27" spans="2:4" ht="81" customHeight="1" x14ac:dyDescent="0.2">
      <c r="B27" s="732" t="s">
        <v>569</v>
      </c>
      <c r="C27" s="546" t="s">
        <v>463</v>
      </c>
      <c r="D27" s="544" t="s">
        <v>464</v>
      </c>
    </row>
    <row r="28" spans="2:4" ht="17.25" customHeight="1" x14ac:dyDescent="0.2">
      <c r="B28" s="732" t="s">
        <v>569</v>
      </c>
      <c r="C28" s="1019" t="s">
        <v>466</v>
      </c>
      <c r="D28" s="1020" t="s">
        <v>467</v>
      </c>
    </row>
    <row r="29" spans="2:4" ht="16.5" customHeight="1" x14ac:dyDescent="0.2">
      <c r="B29" s="732" t="s">
        <v>569</v>
      </c>
      <c r="C29" s="1019"/>
      <c r="D29" s="1020"/>
    </row>
    <row r="30" spans="2:4" ht="50.25" customHeight="1" x14ac:dyDescent="0.2">
      <c r="B30" s="732" t="s">
        <v>569</v>
      </c>
      <c r="C30" s="613" t="s">
        <v>468</v>
      </c>
      <c r="D30" s="543" t="s">
        <v>469</v>
      </c>
    </row>
    <row r="31" spans="2:4" ht="33" customHeight="1" x14ac:dyDescent="0.2">
      <c r="B31" s="732" t="s">
        <v>569</v>
      </c>
      <c r="C31" s="614" t="s">
        <v>470</v>
      </c>
      <c r="D31" s="543" t="s">
        <v>471</v>
      </c>
    </row>
    <row r="32" spans="2:4" ht="34.5" customHeight="1" x14ac:dyDescent="0.2">
      <c r="B32" s="732" t="s">
        <v>569</v>
      </c>
      <c r="C32" s="614" t="s">
        <v>307</v>
      </c>
      <c r="D32" s="543" t="s">
        <v>472</v>
      </c>
    </row>
    <row r="33" spans="2:4" ht="20.25" customHeight="1" x14ac:dyDescent="0.2">
      <c r="B33" s="732" t="s">
        <v>569</v>
      </c>
      <c r="C33" s="615" t="s">
        <v>308</v>
      </c>
      <c r="D33" s="612" t="s">
        <v>473</v>
      </c>
    </row>
    <row r="34" spans="2:4" ht="20.25" customHeight="1" x14ac:dyDescent="0.2">
      <c r="B34" s="732" t="s">
        <v>569</v>
      </c>
      <c r="C34" s="613" t="s">
        <v>474</v>
      </c>
      <c r="D34" s="543" t="s">
        <v>475</v>
      </c>
    </row>
    <row r="35" spans="2:4" ht="80.25" customHeight="1" x14ac:dyDescent="0.2">
      <c r="B35" s="732" t="s">
        <v>569</v>
      </c>
      <c r="C35" s="613" t="s">
        <v>476</v>
      </c>
      <c r="D35" s="543" t="s">
        <v>477</v>
      </c>
    </row>
    <row r="36" spans="2:4" ht="96" customHeight="1" x14ac:dyDescent="0.2">
      <c r="B36" s="732" t="s">
        <v>569</v>
      </c>
      <c r="C36" s="613" t="s">
        <v>309</v>
      </c>
      <c r="D36" s="543" t="s">
        <v>478</v>
      </c>
    </row>
    <row r="37" spans="2:4" ht="79.5" customHeight="1" x14ac:dyDescent="0.2">
      <c r="B37" s="732" t="s">
        <v>569</v>
      </c>
      <c r="C37" s="613" t="s">
        <v>479</v>
      </c>
      <c r="D37" s="543" t="s">
        <v>480</v>
      </c>
    </row>
    <row r="38" spans="2:4" ht="97.5" customHeight="1" x14ac:dyDescent="0.2">
      <c r="B38" s="732" t="s">
        <v>569</v>
      </c>
      <c r="C38" s="616" t="s">
        <v>481</v>
      </c>
      <c r="D38" s="544" t="s">
        <v>482</v>
      </c>
    </row>
    <row r="39" spans="2:4" ht="49.5" customHeight="1" x14ac:dyDescent="0.2">
      <c r="B39" s="732" t="s">
        <v>569</v>
      </c>
      <c r="C39" s="613" t="s">
        <v>483</v>
      </c>
      <c r="D39" s="543" t="s">
        <v>484</v>
      </c>
    </row>
    <row r="40" spans="2:4" ht="51.75" customHeight="1" x14ac:dyDescent="0.2">
      <c r="B40" s="732" t="s">
        <v>569</v>
      </c>
      <c r="C40" s="613" t="s">
        <v>485</v>
      </c>
      <c r="D40" s="543" t="s">
        <v>486</v>
      </c>
    </row>
    <row r="41" spans="2:4" ht="33" customHeight="1" x14ac:dyDescent="0.2">
      <c r="B41" s="732" t="s">
        <v>569</v>
      </c>
      <c r="C41" s="613" t="s">
        <v>487</v>
      </c>
      <c r="D41" s="543" t="s">
        <v>488</v>
      </c>
    </row>
    <row r="42" spans="2:4" ht="48" customHeight="1" x14ac:dyDescent="0.2">
      <c r="B42" s="732" t="s">
        <v>569</v>
      </c>
      <c r="C42" s="613" t="s">
        <v>489</v>
      </c>
      <c r="D42" s="636" t="s">
        <v>490</v>
      </c>
    </row>
    <row r="43" spans="2:4" ht="49.5" customHeight="1" x14ac:dyDescent="0.2">
      <c r="B43" s="732" t="s">
        <v>569</v>
      </c>
      <c r="C43" s="613" t="s">
        <v>491</v>
      </c>
      <c r="D43" s="636" t="s">
        <v>492</v>
      </c>
    </row>
    <row r="44" spans="2:4" ht="51.75" customHeight="1" x14ac:dyDescent="0.2">
      <c r="B44" s="732" t="s">
        <v>569</v>
      </c>
      <c r="C44" s="613" t="s">
        <v>310</v>
      </c>
      <c r="D44" s="543" t="s">
        <v>493</v>
      </c>
    </row>
    <row r="45" spans="2:4" ht="82.5" customHeight="1" x14ac:dyDescent="0.2">
      <c r="B45" s="732" t="s">
        <v>569</v>
      </c>
      <c r="C45" s="616" t="s">
        <v>494</v>
      </c>
      <c r="D45" s="637" t="s">
        <v>495</v>
      </c>
    </row>
    <row r="46" spans="2:4" ht="96" customHeight="1" x14ac:dyDescent="0.2">
      <c r="B46" s="732" t="s">
        <v>569</v>
      </c>
      <c r="C46" s="616" t="s">
        <v>496</v>
      </c>
      <c r="D46" s="637" t="s">
        <v>497</v>
      </c>
    </row>
    <row r="47" spans="2:4" ht="33.75" customHeight="1" x14ac:dyDescent="0.2">
      <c r="B47" s="732" t="s">
        <v>569</v>
      </c>
      <c r="C47" s="615" t="s">
        <v>311</v>
      </c>
      <c r="D47" s="544" t="s">
        <v>505</v>
      </c>
    </row>
    <row r="48" spans="2:4" ht="33.75" customHeight="1" x14ac:dyDescent="0.2">
      <c r="B48" s="732" t="s">
        <v>569</v>
      </c>
      <c r="C48" s="837" t="s">
        <v>689</v>
      </c>
      <c r="D48" s="838" t="s">
        <v>690</v>
      </c>
    </row>
    <row r="49" spans="2:4" ht="35.25" customHeight="1" x14ac:dyDescent="0.2">
      <c r="B49" s="732" t="s">
        <v>569</v>
      </c>
      <c r="C49" s="545" t="s">
        <v>507</v>
      </c>
      <c r="D49" s="543" t="s">
        <v>508</v>
      </c>
    </row>
    <row r="50" spans="2:4" ht="50.25" customHeight="1" x14ac:dyDescent="0.2">
      <c r="B50" s="732" t="s">
        <v>569</v>
      </c>
      <c r="C50" s="545" t="s">
        <v>509</v>
      </c>
      <c r="D50" s="543" t="s">
        <v>510</v>
      </c>
    </row>
    <row r="51" spans="2:4" ht="66" customHeight="1" x14ac:dyDescent="0.2">
      <c r="B51" s="732" t="s">
        <v>569</v>
      </c>
      <c r="C51" s="537" t="s">
        <v>511</v>
      </c>
      <c r="D51" s="538" t="s">
        <v>512</v>
      </c>
    </row>
    <row r="52" spans="2:4" ht="50.25" customHeight="1" x14ac:dyDescent="0.2">
      <c r="B52" s="732" t="s">
        <v>569</v>
      </c>
      <c r="C52" s="537" t="s">
        <v>513</v>
      </c>
      <c r="D52" s="538" t="s">
        <v>514</v>
      </c>
    </row>
    <row r="53" spans="2:4" ht="49.5" customHeight="1" x14ac:dyDescent="0.2">
      <c r="B53" s="732" t="s">
        <v>569</v>
      </c>
      <c r="C53" s="546" t="s">
        <v>515</v>
      </c>
      <c r="D53" s="612" t="s">
        <v>516</v>
      </c>
    </row>
    <row r="54" spans="2:4" ht="48.75" customHeight="1" x14ac:dyDescent="0.2">
      <c r="B54" s="732" t="s">
        <v>569</v>
      </c>
      <c r="C54" s="545" t="s">
        <v>517</v>
      </c>
      <c r="D54" s="538" t="s">
        <v>518</v>
      </c>
    </row>
    <row r="55" spans="2:4" ht="49.5" customHeight="1" x14ac:dyDescent="0.2">
      <c r="B55" s="732" t="s">
        <v>569</v>
      </c>
      <c r="C55" s="613" t="s">
        <v>519</v>
      </c>
      <c r="D55" s="636" t="s">
        <v>520</v>
      </c>
    </row>
    <row r="56" spans="2:4" ht="51" customHeight="1" x14ac:dyDescent="0.2">
      <c r="B56" s="732" t="s">
        <v>569</v>
      </c>
      <c r="C56" s="545" t="s">
        <v>521</v>
      </c>
      <c r="D56" s="543" t="s">
        <v>522</v>
      </c>
    </row>
    <row r="57" spans="2:4" ht="49.5" customHeight="1" x14ac:dyDescent="0.2">
      <c r="B57" s="732" t="s">
        <v>569</v>
      </c>
      <c r="C57" s="545" t="s">
        <v>523</v>
      </c>
      <c r="D57" s="636" t="s">
        <v>524</v>
      </c>
    </row>
    <row r="58" spans="2:4" ht="66.75" customHeight="1" x14ac:dyDescent="0.2">
      <c r="B58" s="732" t="s">
        <v>569</v>
      </c>
      <c r="C58" s="537" t="s">
        <v>525</v>
      </c>
      <c r="D58" s="538" t="s">
        <v>526</v>
      </c>
    </row>
    <row r="59" spans="2:4" ht="34.5" customHeight="1" x14ac:dyDescent="0.2">
      <c r="B59" s="732" t="s">
        <v>569</v>
      </c>
      <c r="C59" s="545" t="s">
        <v>312</v>
      </c>
      <c r="D59" s="543" t="s">
        <v>527</v>
      </c>
    </row>
    <row r="60" spans="2:4" ht="18" customHeight="1" x14ac:dyDescent="0.2">
      <c r="B60" s="732" t="s">
        <v>569</v>
      </c>
      <c r="C60" s="545" t="s">
        <v>313</v>
      </c>
      <c r="D60" s="543" t="s">
        <v>529</v>
      </c>
    </row>
    <row r="61" spans="2:4" ht="66" customHeight="1" x14ac:dyDescent="0.2">
      <c r="B61" s="732" t="s">
        <v>569</v>
      </c>
      <c r="C61" s="545" t="s">
        <v>530</v>
      </c>
      <c r="D61" s="543" t="s">
        <v>531</v>
      </c>
    </row>
    <row r="62" spans="2:4" ht="17.25" customHeight="1" x14ac:dyDescent="0.2">
      <c r="B62" s="732" t="s">
        <v>569</v>
      </c>
      <c r="C62" s="613" t="s">
        <v>314</v>
      </c>
      <c r="D62" s="543" t="s">
        <v>532</v>
      </c>
    </row>
    <row r="63" spans="2:4" ht="17.25" customHeight="1" x14ac:dyDescent="0.2">
      <c r="B63" s="732" t="s">
        <v>569</v>
      </c>
      <c r="C63" s="613" t="s">
        <v>533</v>
      </c>
      <c r="D63" s="636" t="s">
        <v>534</v>
      </c>
    </row>
    <row r="64" spans="2:4" s="415" customFormat="1" ht="34.5" customHeight="1" x14ac:dyDescent="0.2">
      <c r="B64" s="732" t="s">
        <v>569</v>
      </c>
      <c r="C64" s="618" t="s">
        <v>650</v>
      </c>
      <c r="D64" s="549" t="s">
        <v>352</v>
      </c>
    </row>
    <row r="65" spans="2:4" s="415" customFormat="1" ht="35.25" customHeight="1" x14ac:dyDescent="0.2">
      <c r="B65" s="732" t="s">
        <v>569</v>
      </c>
      <c r="C65" s="618" t="s">
        <v>651</v>
      </c>
      <c r="D65" s="549" t="s">
        <v>353</v>
      </c>
    </row>
    <row r="66" spans="2:4" s="415" customFormat="1" ht="49.5" customHeight="1" x14ac:dyDescent="0.2">
      <c r="B66" s="732" t="s">
        <v>569</v>
      </c>
      <c r="C66" s="618" t="s">
        <v>652</v>
      </c>
      <c r="D66" s="549" t="s">
        <v>328</v>
      </c>
    </row>
    <row r="67" spans="2:4" s="415" customFormat="1" ht="66" customHeight="1" x14ac:dyDescent="0.2">
      <c r="B67" s="732" t="s">
        <v>569</v>
      </c>
      <c r="C67" s="618" t="s">
        <v>653</v>
      </c>
      <c r="D67" s="549" t="s">
        <v>537</v>
      </c>
    </row>
    <row r="68" spans="2:4" s="415" customFormat="1" ht="55.15" customHeight="1" x14ac:dyDescent="0.2">
      <c r="B68" s="732" t="s">
        <v>569</v>
      </c>
      <c r="C68" s="618" t="s">
        <v>640</v>
      </c>
      <c r="D68" s="549" t="s">
        <v>677</v>
      </c>
    </row>
    <row r="69" spans="2:4" s="415" customFormat="1" ht="51.75" customHeight="1" x14ac:dyDescent="0.2">
      <c r="B69" s="732" t="s">
        <v>569</v>
      </c>
      <c r="C69" s="618" t="s">
        <v>654</v>
      </c>
      <c r="D69" s="549" t="s">
        <v>357</v>
      </c>
    </row>
    <row r="70" spans="2:4" s="415" customFormat="1" ht="51.75" customHeight="1" x14ac:dyDescent="0.2">
      <c r="B70" s="732" t="s">
        <v>569</v>
      </c>
      <c r="C70" s="618" t="s">
        <v>631</v>
      </c>
      <c r="D70" s="549" t="s">
        <v>632</v>
      </c>
    </row>
    <row r="71" spans="2:4" s="415" customFormat="1" ht="51.75" customHeight="1" x14ac:dyDescent="0.2">
      <c r="B71" s="732" t="s">
        <v>569</v>
      </c>
      <c r="C71" s="618" t="s">
        <v>639</v>
      </c>
      <c r="D71" s="549" t="s">
        <v>678</v>
      </c>
    </row>
    <row r="72" spans="2:4" s="415" customFormat="1" ht="51.75" customHeight="1" x14ac:dyDescent="0.2">
      <c r="B72" s="732" t="s">
        <v>569</v>
      </c>
      <c r="C72" s="618" t="s">
        <v>644</v>
      </c>
      <c r="D72" s="549" t="s">
        <v>679</v>
      </c>
    </row>
    <row r="73" spans="2:4" s="415" customFormat="1" ht="51.75" customHeight="1" x14ac:dyDescent="0.2">
      <c r="B73" s="732" t="s">
        <v>569</v>
      </c>
      <c r="C73" s="618" t="s">
        <v>642</v>
      </c>
      <c r="D73" s="549" t="s">
        <v>680</v>
      </c>
    </row>
    <row r="74" spans="2:4" s="415" customFormat="1" ht="19.5" customHeight="1" x14ac:dyDescent="0.2">
      <c r="B74" s="732" t="s">
        <v>569</v>
      </c>
      <c r="C74" s="618" t="s">
        <v>655</v>
      </c>
      <c r="D74" s="549" t="s">
        <v>359</v>
      </c>
    </row>
    <row r="75" spans="2:4" s="415" customFormat="1" ht="19.5" customHeight="1" x14ac:dyDescent="0.2">
      <c r="B75" s="732" t="s">
        <v>569</v>
      </c>
      <c r="C75" s="618" t="s">
        <v>682</v>
      </c>
      <c r="D75" s="549" t="s">
        <v>683</v>
      </c>
    </row>
    <row r="76" spans="2:4" s="415" customFormat="1" ht="79.150000000000006" customHeight="1" x14ac:dyDescent="0.2">
      <c r="B76" s="732" t="s">
        <v>569</v>
      </c>
      <c r="C76" s="618" t="s">
        <v>630</v>
      </c>
      <c r="D76" s="549" t="s">
        <v>681</v>
      </c>
    </row>
    <row r="77" spans="2:4" s="415" customFormat="1" ht="33.75" customHeight="1" x14ac:dyDescent="0.2">
      <c r="B77" s="732" t="s">
        <v>569</v>
      </c>
      <c r="C77" s="618" t="s">
        <v>656</v>
      </c>
      <c r="D77" s="549" t="s">
        <v>361</v>
      </c>
    </row>
    <row r="78" spans="2:4" s="415" customFormat="1" ht="48.75" customHeight="1" x14ac:dyDescent="0.2">
      <c r="B78" s="732" t="s">
        <v>569</v>
      </c>
      <c r="C78" s="618" t="s">
        <v>657</v>
      </c>
      <c r="D78" s="549" t="s">
        <v>334</v>
      </c>
    </row>
    <row r="79" spans="2:4" s="415" customFormat="1" ht="34.5" customHeight="1" x14ac:dyDescent="0.2">
      <c r="B79" s="732" t="s">
        <v>569</v>
      </c>
      <c r="C79" s="618" t="s">
        <v>658</v>
      </c>
      <c r="D79" s="549" t="s">
        <v>331</v>
      </c>
    </row>
    <row r="80" spans="2:4" s="415" customFormat="1" ht="18.75" customHeight="1" x14ac:dyDescent="0.2">
      <c r="B80" s="732" t="s">
        <v>569</v>
      </c>
      <c r="C80" s="618" t="s">
        <v>659</v>
      </c>
      <c r="D80" s="549" t="s">
        <v>363</v>
      </c>
    </row>
    <row r="81" spans="2:4" ht="66" customHeight="1" x14ac:dyDescent="0.2">
      <c r="B81" s="732" t="s">
        <v>569</v>
      </c>
      <c r="C81" s="619" t="s">
        <v>660</v>
      </c>
      <c r="D81" s="551" t="s">
        <v>365</v>
      </c>
    </row>
    <row r="82" spans="2:4" ht="49.5" customHeight="1" x14ac:dyDescent="0.2">
      <c r="B82" s="732" t="s">
        <v>569</v>
      </c>
      <c r="C82" s="619" t="s">
        <v>661</v>
      </c>
      <c r="D82" s="551" t="s">
        <v>367</v>
      </c>
    </row>
    <row r="83" spans="2:4" ht="63.75" customHeight="1" x14ac:dyDescent="0.2">
      <c r="B83" s="732" t="s">
        <v>569</v>
      </c>
      <c r="C83" s="619" t="s">
        <v>662</v>
      </c>
      <c r="D83" s="551" t="s">
        <v>369</v>
      </c>
    </row>
    <row r="84" spans="2:4" ht="51" customHeight="1" x14ac:dyDescent="0.2">
      <c r="B84" s="732" t="s">
        <v>569</v>
      </c>
      <c r="C84" s="619" t="s">
        <v>663</v>
      </c>
      <c r="D84" s="551" t="s">
        <v>338</v>
      </c>
    </row>
    <row r="85" spans="2:4" ht="34.5" customHeight="1" x14ac:dyDescent="0.2">
      <c r="B85" s="732" t="s">
        <v>569</v>
      </c>
      <c r="C85" s="619" t="s">
        <v>664</v>
      </c>
      <c r="D85" s="551" t="s">
        <v>340</v>
      </c>
    </row>
    <row r="86" spans="2:4" s="415" customFormat="1" ht="49.5" customHeight="1" x14ac:dyDescent="0.2">
      <c r="B86" s="732" t="s">
        <v>569</v>
      </c>
      <c r="C86" s="618" t="s">
        <v>665</v>
      </c>
      <c r="D86" s="549" t="s">
        <v>342</v>
      </c>
    </row>
    <row r="87" spans="2:4" s="415" customFormat="1" ht="48.75" customHeight="1" x14ac:dyDescent="0.2">
      <c r="B87" s="732" t="s">
        <v>569</v>
      </c>
      <c r="C87" s="618" t="s">
        <v>666</v>
      </c>
      <c r="D87" s="549" t="s">
        <v>343</v>
      </c>
    </row>
    <row r="88" spans="2:4" s="415" customFormat="1" ht="48.75" customHeight="1" x14ac:dyDescent="0.2">
      <c r="B88" s="732" t="s">
        <v>569</v>
      </c>
      <c r="C88" s="618" t="s">
        <v>633</v>
      </c>
      <c r="D88" s="549" t="s">
        <v>684</v>
      </c>
    </row>
    <row r="89" spans="2:4" s="415" customFormat="1" ht="98.25" customHeight="1" x14ac:dyDescent="0.2">
      <c r="B89" s="732" t="s">
        <v>569</v>
      </c>
      <c r="C89" s="618" t="s">
        <v>667</v>
      </c>
      <c r="D89" s="549" t="s">
        <v>371</v>
      </c>
    </row>
    <row r="90" spans="2:4" s="415" customFormat="1" ht="81.75" customHeight="1" x14ac:dyDescent="0.2">
      <c r="B90" s="732" t="s">
        <v>569</v>
      </c>
      <c r="C90" s="618" t="s">
        <v>668</v>
      </c>
      <c r="D90" s="549" t="s">
        <v>373</v>
      </c>
    </row>
    <row r="91" spans="2:4" s="415" customFormat="1" ht="81" customHeight="1" x14ac:dyDescent="0.2">
      <c r="B91" s="732" t="s">
        <v>569</v>
      </c>
      <c r="C91" s="618" t="s">
        <v>669</v>
      </c>
      <c r="D91" s="549" t="s">
        <v>375</v>
      </c>
    </row>
    <row r="92" spans="2:4" s="415" customFormat="1" ht="50.25" customHeight="1" x14ac:dyDescent="0.2">
      <c r="B92" s="732" t="s">
        <v>569</v>
      </c>
      <c r="C92" s="618" t="s">
        <v>670</v>
      </c>
      <c r="D92" s="549" t="s">
        <v>377</v>
      </c>
    </row>
    <row r="93" spans="2:4" s="415" customFormat="1" ht="51" customHeight="1" x14ac:dyDescent="0.2">
      <c r="B93" s="732" t="s">
        <v>569</v>
      </c>
      <c r="C93" s="618" t="s">
        <v>671</v>
      </c>
      <c r="D93" s="549" t="s">
        <v>379</v>
      </c>
    </row>
    <row r="94" spans="2:4" s="415" customFormat="1" ht="79.5" customHeight="1" x14ac:dyDescent="0.2">
      <c r="B94" s="732" t="s">
        <v>569</v>
      </c>
      <c r="C94" s="618" t="s">
        <v>672</v>
      </c>
      <c r="D94" s="549" t="s">
        <v>381</v>
      </c>
    </row>
    <row r="95" spans="2:4" s="415" customFormat="1" ht="64.5" customHeight="1" x14ac:dyDescent="0.2">
      <c r="B95" s="732" t="s">
        <v>569</v>
      </c>
      <c r="C95" s="618" t="s">
        <v>673</v>
      </c>
      <c r="D95" s="549" t="s">
        <v>383</v>
      </c>
    </row>
    <row r="96" spans="2:4" ht="35.25" customHeight="1" x14ac:dyDescent="0.2">
      <c r="B96" s="732" t="s">
        <v>569</v>
      </c>
      <c r="C96" s="619" t="s">
        <v>674</v>
      </c>
      <c r="D96" s="551" t="s">
        <v>385</v>
      </c>
    </row>
    <row r="97" spans="2:4" ht="18.75" customHeight="1" x14ac:dyDescent="0.2">
      <c r="B97" s="732" t="s">
        <v>569</v>
      </c>
      <c r="C97" s="619" t="s">
        <v>688</v>
      </c>
      <c r="D97" s="551" t="s">
        <v>348</v>
      </c>
    </row>
    <row r="98" spans="2:4" ht="41.25" customHeight="1" x14ac:dyDescent="0.2">
      <c r="B98" s="732" t="s">
        <v>569</v>
      </c>
      <c r="C98" s="620" t="s">
        <v>387</v>
      </c>
      <c r="D98" s="553" t="s">
        <v>388</v>
      </c>
    </row>
    <row r="99" spans="2:4" ht="36" customHeight="1" x14ac:dyDescent="0.2">
      <c r="B99" s="732" t="s">
        <v>569</v>
      </c>
      <c r="C99" s="620" t="s">
        <v>389</v>
      </c>
      <c r="D99" s="553" t="s">
        <v>390</v>
      </c>
    </row>
    <row r="100" spans="2:4" ht="51.75" customHeight="1" x14ac:dyDescent="0.2">
      <c r="B100" s="732" t="s">
        <v>569</v>
      </c>
      <c r="C100" s="620" t="s">
        <v>675</v>
      </c>
      <c r="D100" s="553" t="s">
        <v>392</v>
      </c>
    </row>
    <row r="101" spans="2:4" ht="53.25" customHeight="1" x14ac:dyDescent="0.2">
      <c r="B101" s="732" t="s">
        <v>569</v>
      </c>
      <c r="C101" s="620" t="s">
        <v>676</v>
      </c>
      <c r="D101" s="553" t="s">
        <v>394</v>
      </c>
    </row>
  </sheetData>
  <mergeCells count="10">
    <mergeCell ref="C6:D6"/>
    <mergeCell ref="C3:D3"/>
    <mergeCell ref="C2:D2"/>
    <mergeCell ref="C1:D1"/>
    <mergeCell ref="C28:C29"/>
    <mergeCell ref="D28:D29"/>
    <mergeCell ref="B8:D8"/>
    <mergeCell ref="B9:C9"/>
    <mergeCell ref="C11:C12"/>
    <mergeCell ref="D11:D12"/>
  </mergeCells>
  <pageMargins left="0.15748031496062992" right="0.15748031496062992" top="0" bottom="0" header="0.31496062992125984" footer="0.23622047244094491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showWhiteSpace="0" topLeftCell="N37" workbookViewId="0">
      <selection activeCell="AA23" sqref="AA23"/>
    </sheetView>
  </sheetViews>
  <sheetFormatPr defaultColWidth="9.140625" defaultRowHeight="12.75" x14ac:dyDescent="0.2"/>
  <cols>
    <col min="1" max="1" width="1.140625" style="1" hidden="1" customWidth="1"/>
    <col min="2" max="12" width="0" style="1" hidden="1" customWidth="1"/>
    <col min="13" max="13" width="0.42578125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6" style="1" customWidth="1"/>
    <col min="18" max="24" width="0" style="1" hidden="1" customWidth="1"/>
    <col min="25" max="25" width="14.42578125" style="1" customWidth="1"/>
    <col min="26" max="26" width="15.7109375" style="1" customWidth="1"/>
    <col min="27" max="27" width="17.140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31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"/>
      <c r="Z1" s="65"/>
      <c r="AA1" s="2"/>
      <c r="AB1" s="3"/>
      <c r="AC1" s="2"/>
    </row>
    <row r="2" spans="1:31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93" t="s">
        <v>424</v>
      </c>
      <c r="R2" s="892"/>
      <c r="S2" s="892"/>
      <c r="T2" s="892"/>
      <c r="U2" s="892"/>
      <c r="V2" s="892"/>
      <c r="W2" s="892"/>
      <c r="X2" s="892"/>
      <c r="Y2" s="892"/>
      <c r="Z2" s="892"/>
      <c r="AA2" s="2"/>
      <c r="AB2" s="3"/>
      <c r="AC2" s="2"/>
    </row>
    <row r="3" spans="1:31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8"/>
      <c r="X3" s="66"/>
      <c r="Y3" s="108" t="s">
        <v>145</v>
      </c>
      <c r="Z3" s="65"/>
      <c r="AA3" s="2"/>
      <c r="AB3" s="3"/>
      <c r="AC3" s="2"/>
    </row>
    <row r="4" spans="1:31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8"/>
      <c r="X4" s="66"/>
      <c r="Y4" s="108" t="s">
        <v>144</v>
      </c>
      <c r="Z4" s="65"/>
      <c r="AA4" s="3"/>
      <c r="AB4" s="3"/>
      <c r="AC4" s="2"/>
    </row>
    <row r="5" spans="1:31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"/>
      <c r="P5" s="4"/>
      <c r="Q5" s="2"/>
      <c r="R5" s="69"/>
      <c r="S5" s="71"/>
      <c r="T5" s="69"/>
      <c r="U5" s="69"/>
      <c r="V5" s="69"/>
      <c r="W5" s="68"/>
      <c r="X5" s="70"/>
      <c r="Y5" s="894" t="s">
        <v>571</v>
      </c>
      <c r="Z5" s="864"/>
      <c r="AA5" s="63"/>
      <c r="AB5" s="3"/>
      <c r="AC5" s="2"/>
    </row>
    <row r="6" spans="1:31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4"/>
      <c r="P6" s="4"/>
      <c r="Q6" s="2"/>
      <c r="R6" s="69"/>
      <c r="S6" s="71"/>
      <c r="T6" s="69"/>
      <c r="U6" s="69"/>
      <c r="V6" s="69"/>
      <c r="W6" s="68"/>
      <c r="X6" s="70"/>
      <c r="Y6" s="108" t="s">
        <v>399</v>
      </c>
      <c r="Z6" s="69"/>
      <c r="AA6" s="63"/>
      <c r="AB6" s="3"/>
      <c r="AC6" s="2"/>
    </row>
    <row r="7" spans="1:31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"/>
      <c r="P7" s="4"/>
      <c r="Q7" s="2"/>
      <c r="R7" s="69"/>
      <c r="S7" s="71"/>
      <c r="T7" s="69"/>
      <c r="U7" s="69"/>
      <c r="V7" s="69"/>
      <c r="W7" s="68"/>
      <c r="X7" s="70"/>
      <c r="Y7" s="108" t="s">
        <v>400</v>
      </c>
      <c r="Z7" s="69"/>
      <c r="AA7" s="63"/>
      <c r="AB7" s="3"/>
      <c r="AC7" s="2"/>
    </row>
    <row r="8" spans="1:31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8"/>
      <c r="X8" s="66"/>
      <c r="Y8" s="894" t="s">
        <v>709</v>
      </c>
      <c r="Z8" s="864"/>
      <c r="AA8" s="2"/>
      <c r="AB8" s="3"/>
      <c r="AC8" s="2"/>
    </row>
    <row r="9" spans="1:31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5"/>
      <c r="AA9" s="3"/>
      <c r="AB9" s="3"/>
      <c r="AC9" s="2"/>
    </row>
    <row r="10" spans="1:31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420"/>
      <c r="AC10" s="734"/>
      <c r="AD10" s="735"/>
      <c r="AE10" s="735"/>
    </row>
    <row r="11" spans="1:31" ht="12.75" customHeight="1" x14ac:dyDescent="0.25">
      <c r="A11" s="64" t="s">
        <v>147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893" t="s">
        <v>577</v>
      </c>
      <c r="O11" s="892"/>
      <c r="P11" s="892"/>
      <c r="Q11" s="892"/>
      <c r="R11" s="892"/>
      <c r="S11" s="892"/>
      <c r="T11" s="892"/>
      <c r="U11" s="892"/>
      <c r="V11" s="892"/>
      <c r="W11" s="892"/>
      <c r="X11" s="892"/>
      <c r="Y11" s="892"/>
      <c r="Z11" s="892"/>
      <c r="AA11" s="892"/>
      <c r="AB11" s="420"/>
      <c r="AC11" s="734"/>
      <c r="AD11" s="735"/>
      <c r="AE11" s="735"/>
    </row>
    <row r="12" spans="1:31" ht="12.75" customHeight="1" x14ac:dyDescent="0.25">
      <c r="A12" s="64" t="s">
        <v>560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893" t="s">
        <v>710</v>
      </c>
      <c r="O12" s="892"/>
      <c r="P12" s="892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420"/>
      <c r="AC12" s="734"/>
      <c r="AD12" s="735"/>
      <c r="AE12" s="735"/>
    </row>
    <row r="13" spans="1:31" ht="12.75" customHeight="1" x14ac:dyDescent="0.2">
      <c r="A13" s="62" t="s">
        <v>549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889" t="s">
        <v>711</v>
      </c>
      <c r="O13" s="890"/>
      <c r="P13" s="890"/>
      <c r="Q13" s="890"/>
      <c r="R13" s="890"/>
      <c r="S13" s="890"/>
      <c r="T13" s="890"/>
      <c r="U13" s="890"/>
      <c r="V13" s="890"/>
      <c r="W13" s="890"/>
      <c r="X13" s="890"/>
      <c r="Y13" s="890"/>
      <c r="Z13" s="890"/>
      <c r="AA13" s="890"/>
      <c r="AB13" s="420"/>
      <c r="AC13" s="734"/>
      <c r="AD13" s="735"/>
      <c r="AE13" s="735"/>
    </row>
    <row r="14" spans="1:31" ht="12.75" customHeight="1" x14ac:dyDescent="0.25">
      <c r="A14" s="62" t="s">
        <v>148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9"/>
      <c r="N14" s="891" t="s">
        <v>148</v>
      </c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420"/>
      <c r="AC14" s="734"/>
      <c r="AD14" s="735"/>
      <c r="AE14" s="735"/>
    </row>
    <row r="15" spans="1:31" ht="12.75" customHeight="1" thickBot="1" x14ac:dyDescent="0.3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8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2" t="s">
        <v>142</v>
      </c>
      <c r="AB15" s="3"/>
      <c r="AC15" s="2"/>
    </row>
    <row r="16" spans="1:31" ht="42" customHeight="1" thickBot="1" x14ac:dyDescent="0.25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4"/>
      <c r="N16" s="113" t="s">
        <v>141</v>
      </c>
      <c r="O16" s="114" t="s">
        <v>140</v>
      </c>
      <c r="P16" s="115" t="s">
        <v>139</v>
      </c>
      <c r="Q16" s="115" t="s">
        <v>138</v>
      </c>
      <c r="R16" s="116" t="s">
        <v>137</v>
      </c>
      <c r="S16" s="871" t="s">
        <v>136</v>
      </c>
      <c r="T16" s="871"/>
      <c r="U16" s="871"/>
      <c r="V16" s="871"/>
      <c r="W16" s="114" t="s">
        <v>135</v>
      </c>
      <c r="X16" s="115" t="s">
        <v>134</v>
      </c>
      <c r="Y16" s="115" t="s">
        <v>566</v>
      </c>
      <c r="Z16" s="827" t="s">
        <v>638</v>
      </c>
      <c r="AA16" s="117" t="s">
        <v>697</v>
      </c>
      <c r="AB16" s="49"/>
      <c r="AC16" s="3"/>
    </row>
    <row r="17" spans="1:29" ht="12" customHeight="1" thickBot="1" x14ac:dyDescent="0.3">
      <c r="A17" s="41"/>
      <c r="B17" s="45"/>
      <c r="C17" s="118"/>
      <c r="D17" s="46"/>
      <c r="E17" s="45"/>
      <c r="F17" s="45"/>
      <c r="G17" s="45"/>
      <c r="H17" s="45"/>
      <c r="I17" s="45"/>
      <c r="J17" s="45"/>
      <c r="K17" s="45"/>
      <c r="L17" s="45"/>
      <c r="M17" s="44"/>
      <c r="N17" s="119">
        <v>1</v>
      </c>
      <c r="O17" s="120">
        <v>2</v>
      </c>
      <c r="P17" s="119">
        <v>2</v>
      </c>
      <c r="Q17" s="119">
        <v>3</v>
      </c>
      <c r="R17" s="121">
        <v>5</v>
      </c>
      <c r="S17" s="872">
        <v>5</v>
      </c>
      <c r="T17" s="872"/>
      <c r="U17" s="872"/>
      <c r="V17" s="872"/>
      <c r="W17" s="122">
        <v>6</v>
      </c>
      <c r="X17" s="120">
        <v>7</v>
      </c>
      <c r="Y17" s="119">
        <v>4</v>
      </c>
      <c r="Z17" s="119">
        <v>5</v>
      </c>
      <c r="AA17" s="119">
        <v>6</v>
      </c>
      <c r="AB17" s="41"/>
      <c r="AC17" s="3"/>
    </row>
    <row r="18" spans="1:29" ht="15" customHeight="1" x14ac:dyDescent="0.2">
      <c r="A18" s="19"/>
      <c r="B18" s="123"/>
      <c r="C18" s="124"/>
      <c r="D18" s="873" t="s">
        <v>133</v>
      </c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4"/>
      <c r="P18" s="125">
        <v>1</v>
      </c>
      <c r="Q18" s="126" t="s">
        <v>4</v>
      </c>
      <c r="R18" s="127" t="s">
        <v>149</v>
      </c>
      <c r="S18" s="128" t="s">
        <v>4</v>
      </c>
      <c r="T18" s="129" t="s">
        <v>5</v>
      </c>
      <c r="U18" s="128" t="s">
        <v>4</v>
      </c>
      <c r="V18" s="130" t="s">
        <v>3</v>
      </c>
      <c r="W18" s="875"/>
      <c r="X18" s="876"/>
      <c r="Y18" s="288">
        <f>Y22+Y21+Y20+Y19</f>
        <v>13514431</v>
      </c>
      <c r="Z18" s="288">
        <f>Z22+Z20+Z19</f>
        <v>10435600</v>
      </c>
      <c r="AA18" s="288">
        <f>AA22+AA20+AA19</f>
        <v>10435600</v>
      </c>
      <c r="AB18" s="131"/>
      <c r="AC18" s="132"/>
    </row>
    <row r="19" spans="1:29" ht="49.5" customHeight="1" x14ac:dyDescent="0.2">
      <c r="A19" s="19"/>
      <c r="B19" s="133"/>
      <c r="C19" s="134"/>
      <c r="D19" s="135"/>
      <c r="E19" s="877" t="s">
        <v>132</v>
      </c>
      <c r="F19" s="877"/>
      <c r="G19" s="877"/>
      <c r="H19" s="877"/>
      <c r="I19" s="877"/>
      <c r="J19" s="877"/>
      <c r="K19" s="877"/>
      <c r="L19" s="877"/>
      <c r="M19" s="877"/>
      <c r="N19" s="877"/>
      <c r="O19" s="878"/>
      <c r="P19" s="14">
        <v>1</v>
      </c>
      <c r="Q19" s="13">
        <v>2</v>
      </c>
      <c r="R19" s="136" t="s">
        <v>149</v>
      </c>
      <c r="S19" s="13" t="s">
        <v>4</v>
      </c>
      <c r="T19" s="137" t="s">
        <v>5</v>
      </c>
      <c r="U19" s="13" t="s">
        <v>4</v>
      </c>
      <c r="V19" s="138" t="s">
        <v>3</v>
      </c>
      <c r="W19" s="879"/>
      <c r="X19" s="880"/>
      <c r="Y19" s="247">
        <v>1298476</v>
      </c>
      <c r="Z19" s="247">
        <v>1298476</v>
      </c>
      <c r="AA19" s="247">
        <v>1298476</v>
      </c>
      <c r="AB19" s="139"/>
      <c r="AC19" s="132"/>
    </row>
    <row r="20" spans="1:29" ht="65.25" customHeight="1" x14ac:dyDescent="0.2">
      <c r="A20" s="19"/>
      <c r="B20" s="133"/>
      <c r="C20" s="134"/>
      <c r="D20" s="135"/>
      <c r="E20" s="877" t="s">
        <v>129</v>
      </c>
      <c r="F20" s="877"/>
      <c r="G20" s="877"/>
      <c r="H20" s="877"/>
      <c r="I20" s="877"/>
      <c r="J20" s="877"/>
      <c r="K20" s="877"/>
      <c r="L20" s="877"/>
      <c r="M20" s="877"/>
      <c r="N20" s="877"/>
      <c r="O20" s="878"/>
      <c r="P20" s="14">
        <v>1</v>
      </c>
      <c r="Q20" s="13">
        <v>4</v>
      </c>
      <c r="R20" s="136" t="s">
        <v>149</v>
      </c>
      <c r="S20" s="13" t="s">
        <v>4</v>
      </c>
      <c r="T20" s="137" t="s">
        <v>5</v>
      </c>
      <c r="U20" s="13" t="s">
        <v>4</v>
      </c>
      <c r="V20" s="138" t="s">
        <v>3</v>
      </c>
      <c r="W20" s="879"/>
      <c r="X20" s="880"/>
      <c r="Y20" s="247">
        <v>4615224</v>
      </c>
      <c r="Z20" s="247">
        <v>4821224</v>
      </c>
      <c r="AA20" s="247">
        <v>4821224</v>
      </c>
      <c r="AB20" s="139"/>
      <c r="AC20" s="132"/>
    </row>
    <row r="21" spans="1:29" ht="65.25" customHeight="1" x14ac:dyDescent="0.2">
      <c r="A21" s="19"/>
      <c r="B21" s="133"/>
      <c r="C21" s="134"/>
      <c r="D21" s="755"/>
      <c r="E21" s="751"/>
      <c r="F21" s="751"/>
      <c r="G21" s="751"/>
      <c r="H21" s="751"/>
      <c r="I21" s="751"/>
      <c r="J21" s="751"/>
      <c r="K21" s="751"/>
      <c r="L21" s="751"/>
      <c r="M21" s="751"/>
      <c r="N21" s="751" t="s">
        <v>542</v>
      </c>
      <c r="O21" s="752"/>
      <c r="P21" s="14">
        <v>1</v>
      </c>
      <c r="Q21" s="13">
        <v>6</v>
      </c>
      <c r="R21" s="136"/>
      <c r="S21" s="13"/>
      <c r="T21" s="137"/>
      <c r="U21" s="13"/>
      <c r="V21" s="138"/>
      <c r="W21" s="753"/>
      <c r="X21" s="754"/>
      <c r="Y21" s="247">
        <v>56100</v>
      </c>
      <c r="Z21" s="247"/>
      <c r="AA21" s="247"/>
      <c r="AB21" s="139"/>
      <c r="AC21" s="132"/>
    </row>
    <row r="22" spans="1:29" ht="15" customHeight="1" x14ac:dyDescent="0.2">
      <c r="A22" s="19"/>
      <c r="B22" s="133"/>
      <c r="C22" s="134"/>
      <c r="D22" s="135"/>
      <c r="E22" s="877" t="s">
        <v>123</v>
      </c>
      <c r="F22" s="877"/>
      <c r="G22" s="877"/>
      <c r="H22" s="877"/>
      <c r="I22" s="877"/>
      <c r="J22" s="877"/>
      <c r="K22" s="877"/>
      <c r="L22" s="877"/>
      <c r="M22" s="877"/>
      <c r="N22" s="877"/>
      <c r="O22" s="878"/>
      <c r="P22" s="14">
        <v>1</v>
      </c>
      <c r="Q22" s="13">
        <v>13</v>
      </c>
      <c r="R22" s="136" t="s">
        <v>149</v>
      </c>
      <c r="S22" s="13" t="s">
        <v>4</v>
      </c>
      <c r="T22" s="137" t="s">
        <v>5</v>
      </c>
      <c r="U22" s="13" t="s">
        <v>4</v>
      </c>
      <c r="V22" s="138" t="s">
        <v>3</v>
      </c>
      <c r="W22" s="879"/>
      <c r="X22" s="880"/>
      <c r="Y22" s="247">
        <v>7544631</v>
      </c>
      <c r="Z22" s="247">
        <v>4315900</v>
      </c>
      <c r="AA22" s="247">
        <v>4315900</v>
      </c>
      <c r="AB22" s="139"/>
      <c r="AC22" s="132"/>
    </row>
    <row r="23" spans="1:29" ht="15" customHeight="1" x14ac:dyDescent="0.2">
      <c r="A23" s="19"/>
      <c r="B23" s="133"/>
      <c r="C23" s="140"/>
      <c r="D23" s="881" t="s">
        <v>114</v>
      </c>
      <c r="E23" s="881"/>
      <c r="F23" s="881"/>
      <c r="G23" s="881"/>
      <c r="H23" s="881"/>
      <c r="I23" s="881"/>
      <c r="J23" s="881"/>
      <c r="K23" s="881"/>
      <c r="L23" s="881"/>
      <c r="M23" s="881"/>
      <c r="N23" s="881"/>
      <c r="O23" s="882"/>
      <c r="P23" s="73">
        <v>2</v>
      </c>
      <c r="Q23" s="72" t="s">
        <v>4</v>
      </c>
      <c r="R23" s="136" t="s">
        <v>149</v>
      </c>
      <c r="S23" s="13" t="s">
        <v>4</v>
      </c>
      <c r="T23" s="137" t="s">
        <v>5</v>
      </c>
      <c r="U23" s="13" t="s">
        <v>4</v>
      </c>
      <c r="V23" s="138" t="s">
        <v>3</v>
      </c>
      <c r="W23" s="883"/>
      <c r="X23" s="884"/>
      <c r="Y23" s="289">
        <f>Y24</f>
        <v>261700</v>
      </c>
      <c r="Z23" s="289">
        <f>Z24</f>
        <v>270500</v>
      </c>
      <c r="AA23" s="289">
        <f>AA24</f>
        <v>280100</v>
      </c>
      <c r="AB23" s="139"/>
      <c r="AC23" s="132"/>
    </row>
    <row r="24" spans="1:29" ht="15" customHeight="1" x14ac:dyDescent="0.2">
      <c r="A24" s="19"/>
      <c r="B24" s="133"/>
      <c r="C24" s="134"/>
      <c r="D24" s="135"/>
      <c r="E24" s="877" t="s">
        <v>113</v>
      </c>
      <c r="F24" s="877"/>
      <c r="G24" s="877"/>
      <c r="H24" s="877"/>
      <c r="I24" s="877"/>
      <c r="J24" s="877"/>
      <c r="K24" s="877"/>
      <c r="L24" s="877"/>
      <c r="M24" s="877"/>
      <c r="N24" s="877"/>
      <c r="O24" s="878"/>
      <c r="P24" s="14">
        <v>2</v>
      </c>
      <c r="Q24" s="13">
        <v>3</v>
      </c>
      <c r="R24" s="136" t="s">
        <v>149</v>
      </c>
      <c r="S24" s="13" t="s">
        <v>4</v>
      </c>
      <c r="T24" s="137" t="s">
        <v>5</v>
      </c>
      <c r="U24" s="13" t="s">
        <v>4</v>
      </c>
      <c r="V24" s="138" t="s">
        <v>3</v>
      </c>
      <c r="W24" s="879"/>
      <c r="X24" s="880"/>
      <c r="Y24" s="247">
        <v>261700</v>
      </c>
      <c r="Z24" s="247">
        <v>270500</v>
      </c>
      <c r="AA24" s="247">
        <v>280100</v>
      </c>
      <c r="AB24" s="139"/>
      <c r="AC24" s="132"/>
    </row>
    <row r="25" spans="1:29" ht="29.25" customHeight="1" x14ac:dyDescent="0.2">
      <c r="A25" s="19"/>
      <c r="B25" s="133"/>
      <c r="C25" s="140"/>
      <c r="D25" s="881" t="s">
        <v>102</v>
      </c>
      <c r="E25" s="881"/>
      <c r="F25" s="881"/>
      <c r="G25" s="881"/>
      <c r="H25" s="881"/>
      <c r="I25" s="881"/>
      <c r="J25" s="881"/>
      <c r="K25" s="881"/>
      <c r="L25" s="881"/>
      <c r="M25" s="881"/>
      <c r="N25" s="881"/>
      <c r="O25" s="882"/>
      <c r="P25" s="73">
        <v>3</v>
      </c>
      <c r="Q25" s="72" t="s">
        <v>4</v>
      </c>
      <c r="R25" s="136" t="s">
        <v>149</v>
      </c>
      <c r="S25" s="13" t="s">
        <v>4</v>
      </c>
      <c r="T25" s="137" t="s">
        <v>5</v>
      </c>
      <c r="U25" s="13" t="s">
        <v>4</v>
      </c>
      <c r="V25" s="138" t="s">
        <v>3</v>
      </c>
      <c r="W25" s="883"/>
      <c r="X25" s="884"/>
      <c r="Y25" s="289">
        <f>Y26+Y27</f>
        <v>70375</v>
      </c>
      <c r="Z25" s="289">
        <f t="shared" ref="Z25:AA25" si="0">Z26+Z27</f>
        <v>70375</v>
      </c>
      <c r="AA25" s="289">
        <f t="shared" si="0"/>
        <v>70375</v>
      </c>
      <c r="AB25" s="139"/>
      <c r="AC25" s="132"/>
    </row>
    <row r="26" spans="1:29" ht="17.25" customHeight="1" x14ac:dyDescent="0.2">
      <c r="A26" s="19"/>
      <c r="B26" s="133"/>
      <c r="C26" s="134"/>
      <c r="D26" s="135"/>
      <c r="E26" s="877" t="s">
        <v>98</v>
      </c>
      <c r="F26" s="877"/>
      <c r="G26" s="877"/>
      <c r="H26" s="877"/>
      <c r="I26" s="877"/>
      <c r="J26" s="877"/>
      <c r="K26" s="877"/>
      <c r="L26" s="877"/>
      <c r="M26" s="877"/>
      <c r="N26" s="877"/>
      <c r="O26" s="878"/>
      <c r="P26" s="14">
        <v>3</v>
      </c>
      <c r="Q26" s="13">
        <v>10</v>
      </c>
      <c r="R26" s="136" t="s">
        <v>149</v>
      </c>
      <c r="S26" s="13" t="s">
        <v>4</v>
      </c>
      <c r="T26" s="137" t="s">
        <v>5</v>
      </c>
      <c r="U26" s="13" t="s">
        <v>4</v>
      </c>
      <c r="V26" s="138" t="s">
        <v>3</v>
      </c>
      <c r="W26" s="879"/>
      <c r="X26" s="880"/>
      <c r="Y26" s="247">
        <v>63375</v>
      </c>
      <c r="Z26" s="247">
        <v>63375</v>
      </c>
      <c r="AA26" s="247">
        <v>63375</v>
      </c>
      <c r="AB26" s="139"/>
      <c r="AC26" s="132"/>
    </row>
    <row r="27" spans="1:29" ht="16.149999999999999" customHeight="1" x14ac:dyDescent="0.2">
      <c r="A27" s="19"/>
      <c r="B27" s="133"/>
      <c r="C27" s="134"/>
      <c r="D27" s="135"/>
      <c r="E27" s="877" t="s">
        <v>600</v>
      </c>
      <c r="F27" s="877"/>
      <c r="G27" s="877"/>
      <c r="H27" s="877"/>
      <c r="I27" s="877"/>
      <c r="J27" s="877"/>
      <c r="K27" s="877"/>
      <c r="L27" s="877"/>
      <c r="M27" s="877"/>
      <c r="N27" s="877"/>
      <c r="O27" s="878"/>
      <c r="P27" s="14">
        <v>3</v>
      </c>
      <c r="Q27" s="13">
        <v>4</v>
      </c>
      <c r="R27" s="136" t="s">
        <v>149</v>
      </c>
      <c r="S27" s="13" t="s">
        <v>4</v>
      </c>
      <c r="T27" s="137" t="s">
        <v>5</v>
      </c>
      <c r="U27" s="13" t="s">
        <v>4</v>
      </c>
      <c r="V27" s="138" t="s">
        <v>3</v>
      </c>
      <c r="W27" s="879"/>
      <c r="X27" s="880"/>
      <c r="Y27" s="247">
        <v>7000</v>
      </c>
      <c r="Z27" s="247">
        <v>7000</v>
      </c>
      <c r="AA27" s="247">
        <v>7000</v>
      </c>
      <c r="AB27" s="139"/>
      <c r="AC27" s="132"/>
    </row>
    <row r="28" spans="1:29" ht="15" customHeight="1" x14ac:dyDescent="0.2">
      <c r="A28" s="19"/>
      <c r="B28" s="133"/>
      <c r="C28" s="140"/>
      <c r="D28" s="881" t="s">
        <v>93</v>
      </c>
      <c r="E28" s="881"/>
      <c r="F28" s="881"/>
      <c r="G28" s="881"/>
      <c r="H28" s="881"/>
      <c r="I28" s="881"/>
      <c r="J28" s="881"/>
      <c r="K28" s="881"/>
      <c r="L28" s="881"/>
      <c r="M28" s="881"/>
      <c r="N28" s="881"/>
      <c r="O28" s="882"/>
      <c r="P28" s="73">
        <v>4</v>
      </c>
      <c r="Q28" s="72" t="s">
        <v>4</v>
      </c>
      <c r="R28" s="136" t="s">
        <v>149</v>
      </c>
      <c r="S28" s="13" t="s">
        <v>4</v>
      </c>
      <c r="T28" s="137" t="s">
        <v>5</v>
      </c>
      <c r="U28" s="13" t="s">
        <v>4</v>
      </c>
      <c r="V28" s="138" t="s">
        <v>3</v>
      </c>
      <c r="W28" s="883"/>
      <c r="X28" s="884"/>
      <c r="Y28" s="289">
        <f>Y29+Y30</f>
        <v>28569540.670000002</v>
      </c>
      <c r="Z28" s="289">
        <f>Z29+Z30</f>
        <v>2935003.74</v>
      </c>
      <c r="AA28" s="289">
        <f>AA29+AA30</f>
        <v>2820288.11</v>
      </c>
      <c r="AB28" s="139"/>
      <c r="AC28" s="132"/>
    </row>
    <row r="29" spans="1:29" ht="15" customHeight="1" x14ac:dyDescent="0.2">
      <c r="A29" s="19"/>
      <c r="B29" s="133"/>
      <c r="C29" s="134"/>
      <c r="D29" s="135"/>
      <c r="E29" s="877" t="s">
        <v>92</v>
      </c>
      <c r="F29" s="877"/>
      <c r="G29" s="877"/>
      <c r="H29" s="877"/>
      <c r="I29" s="877"/>
      <c r="J29" s="877"/>
      <c r="K29" s="877"/>
      <c r="L29" s="877"/>
      <c r="M29" s="877"/>
      <c r="N29" s="877"/>
      <c r="O29" s="878"/>
      <c r="P29" s="14">
        <v>4</v>
      </c>
      <c r="Q29" s="13">
        <v>9</v>
      </c>
      <c r="R29" s="136" t="s">
        <v>149</v>
      </c>
      <c r="S29" s="13" t="s">
        <v>4</v>
      </c>
      <c r="T29" s="137" t="s">
        <v>5</v>
      </c>
      <c r="U29" s="13" t="s">
        <v>4</v>
      </c>
      <c r="V29" s="138" t="s">
        <v>3</v>
      </c>
      <c r="W29" s="879"/>
      <c r="X29" s="880"/>
      <c r="Y29" s="247">
        <v>28469540.670000002</v>
      </c>
      <c r="Z29" s="247">
        <v>2835003.74</v>
      </c>
      <c r="AA29" s="247">
        <v>2357288.11</v>
      </c>
      <c r="AB29" s="139"/>
      <c r="AC29" s="132"/>
    </row>
    <row r="30" spans="1:29" ht="29.25" customHeight="1" x14ac:dyDescent="0.2">
      <c r="A30" s="19"/>
      <c r="B30" s="133"/>
      <c r="C30" s="134"/>
      <c r="D30" s="135"/>
      <c r="E30" s="877" t="s">
        <v>77</v>
      </c>
      <c r="F30" s="877"/>
      <c r="G30" s="877"/>
      <c r="H30" s="877"/>
      <c r="I30" s="877"/>
      <c r="J30" s="877"/>
      <c r="K30" s="877"/>
      <c r="L30" s="877"/>
      <c r="M30" s="877"/>
      <c r="N30" s="877"/>
      <c r="O30" s="878"/>
      <c r="P30" s="14">
        <v>4</v>
      </c>
      <c r="Q30" s="13">
        <v>12</v>
      </c>
      <c r="R30" s="136" t="s">
        <v>149</v>
      </c>
      <c r="S30" s="13" t="s">
        <v>4</v>
      </c>
      <c r="T30" s="137" t="s">
        <v>5</v>
      </c>
      <c r="U30" s="13" t="s">
        <v>4</v>
      </c>
      <c r="V30" s="138" t="s">
        <v>3</v>
      </c>
      <c r="W30" s="879"/>
      <c r="X30" s="880"/>
      <c r="Y30" s="247">
        <v>100000</v>
      </c>
      <c r="Z30" s="247">
        <v>100000</v>
      </c>
      <c r="AA30" s="247">
        <v>463000</v>
      </c>
      <c r="AB30" s="139"/>
      <c r="AC30" s="132"/>
    </row>
    <row r="31" spans="1:29" ht="29.25" customHeight="1" x14ac:dyDescent="0.2">
      <c r="A31" s="19"/>
      <c r="B31" s="133"/>
      <c r="C31" s="140"/>
      <c r="D31" s="881" t="s">
        <v>73</v>
      </c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2"/>
      <c r="P31" s="73">
        <v>5</v>
      </c>
      <c r="Q31" s="72" t="s">
        <v>4</v>
      </c>
      <c r="R31" s="136" t="s">
        <v>149</v>
      </c>
      <c r="S31" s="13" t="s">
        <v>4</v>
      </c>
      <c r="T31" s="137" t="s">
        <v>5</v>
      </c>
      <c r="U31" s="13" t="s">
        <v>4</v>
      </c>
      <c r="V31" s="138" t="s">
        <v>3</v>
      </c>
      <c r="W31" s="883"/>
      <c r="X31" s="884"/>
      <c r="Y31" s="289">
        <f>Y33+Y34</f>
        <v>11737600</v>
      </c>
      <c r="Z31" s="289">
        <f>Z34+Z33</f>
        <v>3850000</v>
      </c>
      <c r="AA31" s="289">
        <f>AA34+AA33</f>
        <v>2967000</v>
      </c>
      <c r="AB31" s="139"/>
      <c r="AC31" s="132"/>
    </row>
    <row r="32" spans="1:29" ht="15" customHeight="1" x14ac:dyDescent="0.2">
      <c r="A32" s="19"/>
      <c r="B32" s="133"/>
      <c r="C32" s="134"/>
      <c r="D32" s="135"/>
      <c r="E32" s="877" t="s">
        <v>72</v>
      </c>
      <c r="F32" s="877"/>
      <c r="G32" s="877"/>
      <c r="H32" s="877"/>
      <c r="I32" s="877"/>
      <c r="J32" s="877"/>
      <c r="K32" s="877"/>
      <c r="L32" s="877"/>
      <c r="M32" s="877"/>
      <c r="N32" s="877"/>
      <c r="O32" s="878"/>
      <c r="P32" s="14">
        <v>5</v>
      </c>
      <c r="Q32" s="13">
        <v>1</v>
      </c>
      <c r="R32" s="136" t="s">
        <v>149</v>
      </c>
      <c r="S32" s="13" t="s">
        <v>4</v>
      </c>
      <c r="T32" s="137" t="s">
        <v>5</v>
      </c>
      <c r="U32" s="13" t="s">
        <v>4</v>
      </c>
      <c r="V32" s="138" t="s">
        <v>3</v>
      </c>
      <c r="W32" s="879"/>
      <c r="X32" s="880"/>
      <c r="Y32" s="247"/>
      <c r="Z32" s="247"/>
      <c r="AA32" s="247"/>
      <c r="AB32" s="139"/>
      <c r="AC32" s="132"/>
    </row>
    <row r="33" spans="1:29" ht="15" customHeight="1" x14ac:dyDescent="0.2">
      <c r="A33" s="19"/>
      <c r="B33" s="133"/>
      <c r="C33" s="134"/>
      <c r="D33" s="135"/>
      <c r="E33" s="877" t="s">
        <v>62</v>
      </c>
      <c r="F33" s="877"/>
      <c r="G33" s="877"/>
      <c r="H33" s="877"/>
      <c r="I33" s="877"/>
      <c r="J33" s="877"/>
      <c r="K33" s="877"/>
      <c r="L33" s="877"/>
      <c r="M33" s="877"/>
      <c r="N33" s="877"/>
      <c r="O33" s="878"/>
      <c r="P33" s="14">
        <v>5</v>
      </c>
      <c r="Q33" s="13">
        <v>2</v>
      </c>
      <c r="R33" s="136" t="s">
        <v>149</v>
      </c>
      <c r="S33" s="13" t="s">
        <v>4</v>
      </c>
      <c r="T33" s="137" t="s">
        <v>5</v>
      </c>
      <c r="U33" s="13" t="s">
        <v>4</v>
      </c>
      <c r="V33" s="138" t="s">
        <v>3</v>
      </c>
      <c r="W33" s="879"/>
      <c r="X33" s="880"/>
      <c r="Y33" s="247">
        <v>8137600</v>
      </c>
      <c r="Z33" s="247">
        <v>350000</v>
      </c>
      <c r="AA33" s="247">
        <v>50000</v>
      </c>
      <c r="AB33" s="139"/>
      <c r="AC33" s="132"/>
    </row>
    <row r="34" spans="1:29" ht="15" customHeight="1" x14ac:dyDescent="0.2">
      <c r="A34" s="19"/>
      <c r="B34" s="133"/>
      <c r="C34" s="134"/>
      <c r="D34" s="135"/>
      <c r="E34" s="877" t="s">
        <v>53</v>
      </c>
      <c r="F34" s="877"/>
      <c r="G34" s="877"/>
      <c r="H34" s="877"/>
      <c r="I34" s="877"/>
      <c r="J34" s="877"/>
      <c r="K34" s="877"/>
      <c r="L34" s="877"/>
      <c r="M34" s="877"/>
      <c r="N34" s="877"/>
      <c r="O34" s="878"/>
      <c r="P34" s="14">
        <v>5</v>
      </c>
      <c r="Q34" s="13">
        <v>3</v>
      </c>
      <c r="R34" s="136" t="s">
        <v>149</v>
      </c>
      <c r="S34" s="13" t="s">
        <v>4</v>
      </c>
      <c r="T34" s="137" t="s">
        <v>5</v>
      </c>
      <c r="U34" s="13" t="s">
        <v>4</v>
      </c>
      <c r="V34" s="138" t="s">
        <v>3</v>
      </c>
      <c r="W34" s="879"/>
      <c r="X34" s="880"/>
      <c r="Y34" s="247">
        <v>3600000</v>
      </c>
      <c r="Z34" s="247">
        <v>3500000</v>
      </c>
      <c r="AA34" s="247">
        <v>2917000</v>
      </c>
      <c r="AB34" s="139"/>
      <c r="AC34" s="132"/>
    </row>
    <row r="35" spans="1:29" s="461" customFormat="1" ht="15" customHeight="1" x14ac:dyDescent="0.2">
      <c r="A35" s="7"/>
      <c r="B35" s="481"/>
      <c r="C35" s="476"/>
      <c r="D35" s="645"/>
      <c r="E35" s="644"/>
      <c r="F35" s="644"/>
      <c r="G35" s="644"/>
      <c r="H35" s="644"/>
      <c r="I35" s="644"/>
      <c r="J35" s="644"/>
      <c r="K35" s="644"/>
      <c r="L35" s="644"/>
      <c r="M35" s="644"/>
      <c r="N35" s="644" t="s">
        <v>539</v>
      </c>
      <c r="O35" s="645"/>
      <c r="P35" s="639">
        <v>7</v>
      </c>
      <c r="Q35" s="72">
        <v>0</v>
      </c>
      <c r="R35" s="651"/>
      <c r="S35" s="72"/>
      <c r="T35" s="652"/>
      <c r="U35" s="72"/>
      <c r="V35" s="653"/>
      <c r="W35" s="646"/>
      <c r="X35" s="647"/>
      <c r="Y35" s="654">
        <f>SUM(Y36)</f>
        <v>0</v>
      </c>
      <c r="Z35" s="654">
        <f t="shared" ref="Z35:AA35" si="1">SUM(Z36)</f>
        <v>0</v>
      </c>
      <c r="AA35" s="654">
        <f t="shared" si="1"/>
        <v>0</v>
      </c>
      <c r="AB35" s="485"/>
      <c r="AC35" s="486"/>
    </row>
    <row r="36" spans="1:29" ht="15" customHeight="1" x14ac:dyDescent="0.2">
      <c r="A36" s="19"/>
      <c r="B36" s="133"/>
      <c r="C36" s="140"/>
      <c r="D36" s="645"/>
      <c r="E36" s="640"/>
      <c r="F36" s="640"/>
      <c r="G36" s="640"/>
      <c r="H36" s="640"/>
      <c r="I36" s="640"/>
      <c r="J36" s="640"/>
      <c r="K36" s="640"/>
      <c r="L36" s="640"/>
      <c r="M36" s="640"/>
      <c r="N36" s="640" t="s">
        <v>540</v>
      </c>
      <c r="O36" s="641"/>
      <c r="P36" s="14">
        <v>7</v>
      </c>
      <c r="Q36" s="13">
        <v>7</v>
      </c>
      <c r="R36" s="136"/>
      <c r="S36" s="13"/>
      <c r="T36" s="137"/>
      <c r="U36" s="13"/>
      <c r="V36" s="138"/>
      <c r="W36" s="642"/>
      <c r="X36" s="643"/>
      <c r="Y36" s="247"/>
      <c r="Z36" s="247"/>
      <c r="AA36" s="247"/>
      <c r="AB36" s="139"/>
      <c r="AC36" s="132"/>
    </row>
    <row r="37" spans="1:29" ht="15" customHeight="1" x14ac:dyDescent="0.2">
      <c r="A37" s="19"/>
      <c r="B37" s="133"/>
      <c r="C37" s="140"/>
      <c r="D37" s="881" t="s">
        <v>36</v>
      </c>
      <c r="E37" s="881"/>
      <c r="F37" s="881"/>
      <c r="G37" s="881"/>
      <c r="H37" s="881"/>
      <c r="I37" s="881"/>
      <c r="J37" s="881"/>
      <c r="K37" s="881"/>
      <c r="L37" s="881"/>
      <c r="M37" s="881"/>
      <c r="N37" s="881"/>
      <c r="O37" s="882"/>
      <c r="P37" s="73">
        <v>8</v>
      </c>
      <c r="Q37" s="72" t="s">
        <v>4</v>
      </c>
      <c r="R37" s="136" t="s">
        <v>149</v>
      </c>
      <c r="S37" s="13" t="s">
        <v>4</v>
      </c>
      <c r="T37" s="137" t="s">
        <v>5</v>
      </c>
      <c r="U37" s="13" t="s">
        <v>4</v>
      </c>
      <c r="V37" s="138" t="s">
        <v>3</v>
      </c>
      <c r="W37" s="883"/>
      <c r="X37" s="884"/>
      <c r="Y37" s="289">
        <v>3100000</v>
      </c>
      <c r="Z37" s="289">
        <v>2800000</v>
      </c>
      <c r="AA37" s="289">
        <v>2800000</v>
      </c>
      <c r="AB37" s="139"/>
      <c r="AC37" s="132"/>
    </row>
    <row r="38" spans="1:29" ht="15" customHeight="1" x14ac:dyDescent="0.2">
      <c r="A38" s="19"/>
      <c r="B38" s="133"/>
      <c r="C38" s="134"/>
      <c r="D38" s="135"/>
      <c r="E38" s="877" t="s">
        <v>35</v>
      </c>
      <c r="F38" s="877"/>
      <c r="G38" s="877"/>
      <c r="H38" s="877"/>
      <c r="I38" s="877"/>
      <c r="J38" s="877"/>
      <c r="K38" s="877"/>
      <c r="L38" s="877"/>
      <c r="M38" s="877"/>
      <c r="N38" s="877"/>
      <c r="O38" s="878"/>
      <c r="P38" s="14">
        <v>8</v>
      </c>
      <c r="Q38" s="13">
        <v>1</v>
      </c>
      <c r="R38" s="136" t="s">
        <v>149</v>
      </c>
      <c r="S38" s="13" t="s">
        <v>4</v>
      </c>
      <c r="T38" s="137" t="s">
        <v>5</v>
      </c>
      <c r="U38" s="13" t="s">
        <v>4</v>
      </c>
      <c r="V38" s="138" t="s">
        <v>3</v>
      </c>
      <c r="W38" s="879"/>
      <c r="X38" s="880"/>
      <c r="Y38" s="247">
        <v>3100000</v>
      </c>
      <c r="Z38" s="247">
        <v>2800000</v>
      </c>
      <c r="AA38" s="247">
        <v>2800000</v>
      </c>
      <c r="AB38" s="139"/>
      <c r="AC38" s="132"/>
    </row>
    <row r="39" spans="1:29" ht="15" customHeight="1" x14ac:dyDescent="0.2">
      <c r="A39" s="19"/>
      <c r="B39" s="133"/>
      <c r="C39" s="140"/>
      <c r="D39" s="881" t="s">
        <v>22</v>
      </c>
      <c r="E39" s="881"/>
      <c r="F39" s="881"/>
      <c r="G39" s="881"/>
      <c r="H39" s="881"/>
      <c r="I39" s="881"/>
      <c r="J39" s="881"/>
      <c r="K39" s="881"/>
      <c r="L39" s="881"/>
      <c r="M39" s="881"/>
      <c r="N39" s="881"/>
      <c r="O39" s="882"/>
      <c r="P39" s="73">
        <v>10</v>
      </c>
      <c r="Q39" s="72" t="s">
        <v>4</v>
      </c>
      <c r="R39" s="136" t="s">
        <v>149</v>
      </c>
      <c r="S39" s="13" t="s">
        <v>4</v>
      </c>
      <c r="T39" s="137" t="s">
        <v>5</v>
      </c>
      <c r="U39" s="13" t="s">
        <v>4</v>
      </c>
      <c r="V39" s="138" t="s">
        <v>3</v>
      </c>
      <c r="W39" s="883"/>
      <c r="X39" s="884"/>
      <c r="Y39" s="289">
        <f>Y40+Y41</f>
        <v>130000</v>
      </c>
      <c r="Z39" s="289">
        <f>Z40+Z41</f>
        <v>130000</v>
      </c>
      <c r="AA39" s="289">
        <f>AA40+AA41</f>
        <v>130000</v>
      </c>
      <c r="AB39" s="139"/>
      <c r="AC39" s="132"/>
    </row>
    <row r="40" spans="1:29" ht="15" customHeight="1" x14ac:dyDescent="0.2">
      <c r="A40" s="19"/>
      <c r="B40" s="133"/>
      <c r="C40" s="134"/>
      <c r="D40" s="135"/>
      <c r="E40" s="877" t="s">
        <v>21</v>
      </c>
      <c r="F40" s="877"/>
      <c r="G40" s="877"/>
      <c r="H40" s="877"/>
      <c r="I40" s="877"/>
      <c r="J40" s="877"/>
      <c r="K40" s="877"/>
      <c r="L40" s="877"/>
      <c r="M40" s="877"/>
      <c r="N40" s="877"/>
      <c r="O40" s="878"/>
      <c r="P40" s="14">
        <v>10</v>
      </c>
      <c r="Q40" s="13">
        <v>1</v>
      </c>
      <c r="R40" s="136" t="s">
        <v>149</v>
      </c>
      <c r="S40" s="13" t="s">
        <v>4</v>
      </c>
      <c r="T40" s="137" t="s">
        <v>5</v>
      </c>
      <c r="U40" s="13" t="s">
        <v>4</v>
      </c>
      <c r="V40" s="138" t="s">
        <v>3</v>
      </c>
      <c r="W40" s="879"/>
      <c r="X40" s="880"/>
      <c r="Y40" s="247">
        <v>130000</v>
      </c>
      <c r="Z40" s="247">
        <v>130000</v>
      </c>
      <c r="AA40" s="247">
        <v>130000</v>
      </c>
      <c r="AB40" s="139"/>
      <c r="AC40" s="132"/>
    </row>
    <row r="41" spans="1:29" ht="15" customHeight="1" x14ac:dyDescent="0.2">
      <c r="A41" s="19"/>
      <c r="B41" s="133"/>
      <c r="C41" s="134"/>
      <c r="D41" s="135"/>
      <c r="E41" s="877" t="s">
        <v>10</v>
      </c>
      <c r="F41" s="877"/>
      <c r="G41" s="877"/>
      <c r="H41" s="877"/>
      <c r="I41" s="877"/>
      <c r="J41" s="877"/>
      <c r="K41" s="877"/>
      <c r="L41" s="877"/>
      <c r="M41" s="877"/>
      <c r="N41" s="877"/>
      <c r="O41" s="878"/>
      <c r="P41" s="14">
        <v>10</v>
      </c>
      <c r="Q41" s="13">
        <v>3</v>
      </c>
      <c r="R41" s="136" t="s">
        <v>149</v>
      </c>
      <c r="S41" s="13" t="s">
        <v>4</v>
      </c>
      <c r="T41" s="137" t="s">
        <v>5</v>
      </c>
      <c r="U41" s="13" t="s">
        <v>4</v>
      </c>
      <c r="V41" s="138" t="s">
        <v>3</v>
      </c>
      <c r="W41" s="879"/>
      <c r="X41" s="880"/>
      <c r="Y41" s="247"/>
      <c r="Z41" s="247"/>
      <c r="AA41" s="247"/>
      <c r="AB41" s="139"/>
      <c r="AC41" s="132"/>
    </row>
    <row r="42" spans="1:29" s="461" customFormat="1" ht="15" customHeight="1" x14ac:dyDescent="0.2">
      <c r="A42" s="7"/>
      <c r="B42" s="481"/>
      <c r="C42" s="476"/>
      <c r="D42" s="428"/>
      <c r="E42" s="423"/>
      <c r="F42" s="423"/>
      <c r="G42" s="423"/>
      <c r="H42" s="423"/>
      <c r="I42" s="423"/>
      <c r="J42" s="423"/>
      <c r="K42" s="423"/>
      <c r="L42" s="423"/>
      <c r="M42" s="423"/>
      <c r="N42" s="424" t="s">
        <v>414</v>
      </c>
      <c r="O42" s="425"/>
      <c r="P42" s="40">
        <v>11</v>
      </c>
      <c r="Q42" s="39">
        <v>0</v>
      </c>
      <c r="R42" s="482"/>
      <c r="S42" s="39"/>
      <c r="T42" s="483"/>
      <c r="U42" s="39"/>
      <c r="V42" s="484"/>
      <c r="W42" s="426"/>
      <c r="X42" s="427"/>
      <c r="Y42" s="290">
        <f>Y43</f>
        <v>50000</v>
      </c>
      <c r="Z42" s="290">
        <f t="shared" ref="Z42:AA42" si="2">Z43</f>
        <v>50000</v>
      </c>
      <c r="AA42" s="290">
        <f t="shared" si="2"/>
        <v>50000</v>
      </c>
      <c r="AB42" s="485"/>
      <c r="AC42" s="486"/>
    </row>
    <row r="43" spans="1:29" ht="15" customHeight="1" x14ac:dyDescent="0.2">
      <c r="A43" s="19"/>
      <c r="B43" s="133"/>
      <c r="C43" s="140"/>
      <c r="D43" s="428"/>
      <c r="E43" s="422"/>
      <c r="F43" s="422"/>
      <c r="G43" s="422"/>
      <c r="H43" s="422"/>
      <c r="I43" s="422"/>
      <c r="J43" s="422"/>
      <c r="K43" s="422"/>
      <c r="L43" s="422"/>
      <c r="M43" s="422"/>
      <c r="N43" s="479" t="s">
        <v>415</v>
      </c>
      <c r="O43" s="480"/>
      <c r="P43" s="25">
        <v>11</v>
      </c>
      <c r="Q43" s="24">
        <v>1</v>
      </c>
      <c r="R43" s="143"/>
      <c r="S43" s="24"/>
      <c r="T43" s="144"/>
      <c r="U43" s="24"/>
      <c r="V43" s="145"/>
      <c r="W43" s="20"/>
      <c r="X43" s="26"/>
      <c r="Y43" s="249">
        <v>50000</v>
      </c>
      <c r="Z43" s="249">
        <v>50000</v>
      </c>
      <c r="AA43" s="249">
        <v>50000</v>
      </c>
      <c r="AB43" s="139"/>
      <c r="AC43" s="132"/>
    </row>
    <row r="44" spans="1:29" ht="15" customHeight="1" thickBot="1" x14ac:dyDescent="0.25">
      <c r="A44" s="19"/>
      <c r="B44" s="133"/>
      <c r="C44" s="140"/>
      <c r="D44" s="881" t="s">
        <v>2</v>
      </c>
      <c r="E44" s="881"/>
      <c r="F44" s="881"/>
      <c r="G44" s="881"/>
      <c r="H44" s="881"/>
      <c r="I44" s="881"/>
      <c r="J44" s="881"/>
      <c r="K44" s="881"/>
      <c r="L44" s="881"/>
      <c r="M44" s="881"/>
      <c r="N44" s="885"/>
      <c r="O44" s="886"/>
      <c r="P44" s="40"/>
      <c r="Q44" s="39"/>
      <c r="R44" s="143" t="s">
        <v>149</v>
      </c>
      <c r="S44" s="24" t="s">
        <v>4</v>
      </c>
      <c r="T44" s="144" t="s">
        <v>5</v>
      </c>
      <c r="U44" s="24" t="s">
        <v>4</v>
      </c>
      <c r="V44" s="145" t="s">
        <v>3</v>
      </c>
      <c r="W44" s="887"/>
      <c r="X44" s="888"/>
      <c r="Y44" s="290">
        <f>ВедомстПр8!X130</f>
        <v>0</v>
      </c>
      <c r="Z44" s="290">
        <v>519589.2</v>
      </c>
      <c r="AA44" s="290">
        <v>1014013.85</v>
      </c>
      <c r="AB44" s="139"/>
      <c r="AC44" s="132"/>
    </row>
    <row r="45" spans="1:29" ht="21.75" customHeight="1" thickBot="1" x14ac:dyDescent="0.3">
      <c r="A45" s="4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186" t="s"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8"/>
      <c r="Y45" s="291">
        <f>Y42+Y39+Y37+Y31+Y28+Y25+Y23+Y18</f>
        <v>57433646.670000002</v>
      </c>
      <c r="Z45" s="291">
        <f>Z18+Z23+Z25+Z28+Z31+Z37+Z39+Z42+Z44</f>
        <v>21061067.940000001</v>
      </c>
      <c r="AA45" s="291">
        <f>AA18+AA23+AA25+AA28+AA31+AA37+AA39+AA44+AA42+AA35</f>
        <v>20567376.960000001</v>
      </c>
      <c r="AB45" s="3"/>
      <c r="AC45" s="2"/>
    </row>
    <row r="46" spans="1:29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53">
    <mergeCell ref="N13:AA13"/>
    <mergeCell ref="N14:AA14"/>
    <mergeCell ref="Q2:Z2"/>
    <mergeCell ref="Y5:Z5"/>
    <mergeCell ref="Y8:Z8"/>
    <mergeCell ref="N11:AA11"/>
    <mergeCell ref="N12:AA12"/>
    <mergeCell ref="E41:O41"/>
    <mergeCell ref="W41:X41"/>
    <mergeCell ref="D44:O44"/>
    <mergeCell ref="W44:X44"/>
    <mergeCell ref="E38:O38"/>
    <mergeCell ref="W38:X38"/>
    <mergeCell ref="D39:O39"/>
    <mergeCell ref="W39:X39"/>
    <mergeCell ref="E40:O40"/>
    <mergeCell ref="W40:X40"/>
    <mergeCell ref="E33:O33"/>
    <mergeCell ref="W33:X33"/>
    <mergeCell ref="E34:O34"/>
    <mergeCell ref="W34:X34"/>
    <mergeCell ref="D37:O37"/>
    <mergeCell ref="W37:X37"/>
    <mergeCell ref="E30:O30"/>
    <mergeCell ref="W30:X30"/>
    <mergeCell ref="D31:O31"/>
    <mergeCell ref="W31:X31"/>
    <mergeCell ref="E32:O32"/>
    <mergeCell ref="W32:X32"/>
    <mergeCell ref="E27:O27"/>
    <mergeCell ref="W27:X27"/>
    <mergeCell ref="D28:O28"/>
    <mergeCell ref="W28:X28"/>
    <mergeCell ref="E29:O29"/>
    <mergeCell ref="W29:X29"/>
    <mergeCell ref="E24:O24"/>
    <mergeCell ref="W24:X24"/>
    <mergeCell ref="D25:O25"/>
    <mergeCell ref="W25:X25"/>
    <mergeCell ref="E26:O26"/>
    <mergeCell ref="W26:X26"/>
    <mergeCell ref="E20:O20"/>
    <mergeCell ref="W20:X20"/>
    <mergeCell ref="E22:O22"/>
    <mergeCell ref="W22:X22"/>
    <mergeCell ref="D23:O23"/>
    <mergeCell ref="W23:X23"/>
    <mergeCell ref="S16:V16"/>
    <mergeCell ref="S17:V17"/>
    <mergeCell ref="D18:O18"/>
    <mergeCell ref="W18:X18"/>
    <mergeCell ref="E19:O19"/>
    <mergeCell ref="W19:X19"/>
  </mergeCells>
  <pageMargins left="0.19685039370078741" right="0.19685039370078741" top="0.39370078740157483" bottom="0.19685039370078741" header="0.19685039370078741" footer="0.19685039370078741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3"/>
  <sheetViews>
    <sheetView showGridLines="0" view="pageBreakPreview" topLeftCell="M86" zoomScaleSheetLayoutView="100" workbookViewId="0">
      <selection activeCell="V90" sqref="V90"/>
    </sheetView>
  </sheetViews>
  <sheetFormatPr defaultColWidth="9.140625" defaultRowHeight="12.75" x14ac:dyDescent="0.2"/>
  <cols>
    <col min="1" max="1" width="0.5703125" style="1" hidden="1" customWidth="1"/>
    <col min="2" max="11" width="0" style="1" hidden="1" customWidth="1"/>
    <col min="12" max="12" width="1.42578125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" style="1" customWidth="1"/>
    <col min="25" max="25" width="17.42578125" style="1" customWidth="1"/>
    <col min="26" max="26" width="17.85546875" style="1" customWidth="1"/>
    <col min="27" max="27" width="1.140625" style="1" customWidth="1"/>
    <col min="28" max="28" width="2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926" t="s">
        <v>426</v>
      </c>
      <c r="W2" s="864"/>
      <c r="X2" s="864"/>
      <c r="Y2" s="864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22"/>
      <c r="N3" s="623"/>
      <c r="O3" s="621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22"/>
      <c r="N4" s="623"/>
      <c r="O4" s="623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927" t="s">
        <v>574</v>
      </c>
      <c r="W5" s="864"/>
      <c r="X5" s="864"/>
      <c r="Y5" s="864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399</v>
      </c>
      <c r="W6" s="66"/>
      <c r="X6" s="2"/>
      <c r="Y6" s="65"/>
      <c r="Z6" s="2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08" t="s">
        <v>400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926" t="s">
        <v>693</v>
      </c>
      <c r="W8" s="864"/>
      <c r="X8" s="864"/>
      <c r="Y8" s="864"/>
      <c r="Z8" s="59"/>
      <c r="AA8" s="3"/>
      <c r="AB8" s="2"/>
    </row>
    <row r="9" spans="1:28" ht="12.75" customHeight="1" x14ac:dyDescent="0.3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8"/>
      <c r="W9" s="59"/>
      <c r="X9" s="59"/>
      <c r="Y9" s="59"/>
      <c r="Z9" s="59"/>
      <c r="AA9" s="3"/>
      <c r="AB9" s="2"/>
    </row>
    <row r="10" spans="1:28" ht="12.75" customHeight="1" x14ac:dyDescent="0.3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8"/>
      <c r="W10" s="59"/>
      <c r="X10" s="59"/>
      <c r="Y10" s="59"/>
      <c r="Z10" s="59"/>
      <c r="AA10" s="3"/>
      <c r="AB10" s="2"/>
    </row>
    <row r="11" spans="1:28" ht="12.75" customHeight="1" x14ac:dyDescent="0.25">
      <c r="A11" s="64" t="s">
        <v>143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903" t="s">
        <v>578</v>
      </c>
      <c r="N11" s="892"/>
      <c r="O11" s="892"/>
      <c r="P11" s="892"/>
      <c r="Q11" s="892"/>
      <c r="R11" s="892"/>
      <c r="S11" s="892"/>
      <c r="T11" s="892"/>
      <c r="U11" s="892"/>
      <c r="V11" s="892"/>
      <c r="W11" s="892"/>
      <c r="X11" s="892"/>
      <c r="Y11" s="892"/>
      <c r="Z11" s="63"/>
      <c r="AA11" s="3"/>
      <c r="AB11" s="2"/>
    </row>
    <row r="12" spans="1:28" ht="12.75" customHeight="1" x14ac:dyDescent="0.25">
      <c r="A12" s="64" t="s">
        <v>561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903" t="s">
        <v>579</v>
      </c>
      <c r="N12" s="864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864"/>
      <c r="Z12" s="864"/>
      <c r="AA12" s="3"/>
      <c r="AB12" s="2"/>
    </row>
    <row r="13" spans="1:28" ht="12.75" customHeight="1" x14ac:dyDescent="0.25">
      <c r="A13" s="6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904" t="s">
        <v>712</v>
      </c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3"/>
      <c r="AB13" s="2"/>
    </row>
    <row r="14" spans="1:28" ht="12.75" customHeight="1" thickBot="1" x14ac:dyDescent="0.2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7"/>
      <c r="Z14" s="8" t="s">
        <v>142</v>
      </c>
      <c r="AA14" s="3"/>
      <c r="AB14" s="2"/>
    </row>
    <row r="15" spans="1:28" ht="45.75" customHeight="1" thickBot="1" x14ac:dyDescent="0.25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5"/>
      <c r="L15" s="54"/>
      <c r="M15" s="589" t="s">
        <v>141</v>
      </c>
      <c r="N15" s="52" t="s">
        <v>140</v>
      </c>
      <c r="O15" s="51" t="s">
        <v>139</v>
      </c>
      <c r="P15" s="51" t="s">
        <v>138</v>
      </c>
      <c r="Q15" s="53" t="s">
        <v>137</v>
      </c>
      <c r="R15" s="907" t="s">
        <v>136</v>
      </c>
      <c r="S15" s="907"/>
      <c r="T15" s="907"/>
      <c r="U15" s="907"/>
      <c r="V15" s="52" t="s">
        <v>135</v>
      </c>
      <c r="W15" s="51" t="s">
        <v>134</v>
      </c>
      <c r="X15" s="51" t="s">
        <v>566</v>
      </c>
      <c r="Y15" s="830" t="s">
        <v>638</v>
      </c>
      <c r="Z15" s="50" t="s">
        <v>697</v>
      </c>
      <c r="AA15" s="49"/>
      <c r="AB15" s="3"/>
    </row>
    <row r="16" spans="1:28" ht="13.5" customHeight="1" thickBot="1" x14ac:dyDescent="0.3">
      <c r="A16" s="41"/>
      <c r="B16" s="48"/>
      <c r="C16" s="47"/>
      <c r="D16" s="46"/>
      <c r="E16" s="596"/>
      <c r="F16" s="596"/>
      <c r="G16" s="596"/>
      <c r="H16" s="596"/>
      <c r="I16" s="596"/>
      <c r="J16" s="596"/>
      <c r="K16" s="596"/>
      <c r="L16" s="44"/>
      <c r="M16" s="590">
        <v>1</v>
      </c>
      <c r="N16" s="590">
        <v>2</v>
      </c>
      <c r="O16" s="590">
        <v>3</v>
      </c>
      <c r="P16" s="590">
        <v>4</v>
      </c>
      <c r="Q16" s="43">
        <v>5</v>
      </c>
      <c r="R16" s="908">
        <v>5</v>
      </c>
      <c r="S16" s="908"/>
      <c r="T16" s="908"/>
      <c r="U16" s="908"/>
      <c r="V16" s="42">
        <v>6</v>
      </c>
      <c r="W16" s="590">
        <v>7</v>
      </c>
      <c r="X16" s="590">
        <v>7</v>
      </c>
      <c r="Y16" s="590">
        <v>8</v>
      </c>
      <c r="Z16" s="590">
        <v>9</v>
      </c>
      <c r="AA16" s="41"/>
      <c r="AB16" s="3"/>
    </row>
    <row r="17" spans="1:28" ht="49.5" customHeight="1" thickBot="1" x14ac:dyDescent="0.25">
      <c r="A17" s="19"/>
      <c r="B17" s="18"/>
      <c r="C17" s="909" t="s">
        <v>586</v>
      </c>
      <c r="D17" s="910"/>
      <c r="E17" s="910"/>
      <c r="F17" s="910"/>
      <c r="G17" s="910"/>
      <c r="H17" s="910"/>
      <c r="I17" s="910"/>
      <c r="J17" s="910"/>
      <c r="K17" s="910"/>
      <c r="L17" s="910"/>
      <c r="M17" s="911"/>
      <c r="N17" s="88">
        <v>615</v>
      </c>
      <c r="O17" s="89" t="s">
        <v>1</v>
      </c>
      <c r="P17" s="90" t="s">
        <v>1</v>
      </c>
      <c r="Q17" s="91" t="s">
        <v>1</v>
      </c>
      <c r="R17" s="92" t="s">
        <v>1</v>
      </c>
      <c r="S17" s="93" t="s">
        <v>1</v>
      </c>
      <c r="T17" s="92" t="s">
        <v>1</v>
      </c>
      <c r="U17" s="94" t="s">
        <v>1</v>
      </c>
      <c r="V17" s="251"/>
      <c r="W17" s="252"/>
      <c r="X17" s="253"/>
      <c r="Y17" s="253"/>
      <c r="Z17" s="254"/>
      <c r="AA17" s="8"/>
      <c r="AB17" s="3"/>
    </row>
    <row r="18" spans="1:28" ht="23.25" customHeight="1" thickBot="1" x14ac:dyDescent="0.25">
      <c r="A18" s="19"/>
      <c r="B18" s="18"/>
      <c r="C18" s="95"/>
      <c r="D18" s="912" t="s">
        <v>133</v>
      </c>
      <c r="E18" s="913"/>
      <c r="F18" s="913"/>
      <c r="G18" s="913"/>
      <c r="H18" s="913"/>
      <c r="I18" s="913"/>
      <c r="J18" s="913"/>
      <c r="K18" s="913"/>
      <c r="L18" s="913"/>
      <c r="M18" s="914"/>
      <c r="N18" s="88">
        <v>615</v>
      </c>
      <c r="O18" s="40">
        <v>1</v>
      </c>
      <c r="P18" s="39" t="s">
        <v>1</v>
      </c>
      <c r="Q18" s="12" t="s">
        <v>1</v>
      </c>
      <c r="R18" s="37" t="s">
        <v>1</v>
      </c>
      <c r="S18" s="38" t="s">
        <v>1</v>
      </c>
      <c r="T18" s="37" t="s">
        <v>1</v>
      </c>
      <c r="U18" s="36" t="s">
        <v>1</v>
      </c>
      <c r="V18" s="255"/>
      <c r="W18" s="256"/>
      <c r="X18" s="257">
        <f>X19+X23+X33+X34</f>
        <v>13514431</v>
      </c>
      <c r="Y18" s="257">
        <f>Y19+Y23+Y34+Y30</f>
        <v>10435600</v>
      </c>
      <c r="Z18" s="257">
        <f>Z19+Z23+Z34+Z30</f>
        <v>10435600</v>
      </c>
      <c r="AA18" s="8"/>
      <c r="AB18" s="3"/>
    </row>
    <row r="19" spans="1:28" ht="52.5" customHeight="1" thickBot="1" x14ac:dyDescent="0.25">
      <c r="A19" s="19"/>
      <c r="B19" s="18"/>
      <c r="C19" s="96"/>
      <c r="D19" s="28"/>
      <c r="E19" s="898" t="s">
        <v>132</v>
      </c>
      <c r="F19" s="899"/>
      <c r="G19" s="899"/>
      <c r="H19" s="899"/>
      <c r="I19" s="899"/>
      <c r="J19" s="899"/>
      <c r="K19" s="899"/>
      <c r="L19" s="899"/>
      <c r="M19" s="900"/>
      <c r="N19" s="88">
        <v>615</v>
      </c>
      <c r="O19" s="82">
        <v>1</v>
      </c>
      <c r="P19" s="83">
        <v>2</v>
      </c>
      <c r="Q19" s="80" t="s">
        <v>1</v>
      </c>
      <c r="R19" s="84" t="s">
        <v>1</v>
      </c>
      <c r="S19" s="85" t="s">
        <v>1</v>
      </c>
      <c r="T19" s="84" t="s">
        <v>1</v>
      </c>
      <c r="U19" s="86" t="s">
        <v>1</v>
      </c>
      <c r="V19" s="258"/>
      <c r="W19" s="259"/>
      <c r="X19" s="260">
        <f t="shared" ref="X19:Z21" si="0">X20</f>
        <v>1298476</v>
      </c>
      <c r="Y19" s="260">
        <f t="shared" si="0"/>
        <v>1298476</v>
      </c>
      <c r="Z19" s="261">
        <f t="shared" si="0"/>
        <v>1298476</v>
      </c>
      <c r="AA19" s="8"/>
      <c r="AB19" s="3"/>
    </row>
    <row r="20" spans="1:28" ht="82.5" customHeight="1" thickBot="1" x14ac:dyDescent="0.25">
      <c r="A20" s="19"/>
      <c r="B20" s="18"/>
      <c r="C20" s="96"/>
      <c r="D20" s="17"/>
      <c r="E20" s="27"/>
      <c r="F20" s="895" t="s">
        <v>587</v>
      </c>
      <c r="G20" s="895"/>
      <c r="H20" s="895"/>
      <c r="I20" s="896"/>
      <c r="J20" s="896"/>
      <c r="K20" s="896"/>
      <c r="L20" s="896"/>
      <c r="M20" s="897"/>
      <c r="N20" s="88">
        <v>615</v>
      </c>
      <c r="O20" s="25">
        <v>1</v>
      </c>
      <c r="P20" s="24">
        <v>2</v>
      </c>
      <c r="Q20" s="12" t="s">
        <v>100</v>
      </c>
      <c r="R20" s="22">
        <v>86</v>
      </c>
      <c r="S20" s="23" t="s">
        <v>5</v>
      </c>
      <c r="T20" s="22" t="s">
        <v>4</v>
      </c>
      <c r="U20" s="21" t="s">
        <v>3</v>
      </c>
      <c r="V20" s="262"/>
      <c r="W20" s="256"/>
      <c r="X20" s="263">
        <f t="shared" si="0"/>
        <v>1298476</v>
      </c>
      <c r="Y20" s="263">
        <f t="shared" si="0"/>
        <v>1298476</v>
      </c>
      <c r="Z20" s="264">
        <f t="shared" si="0"/>
        <v>1298476</v>
      </c>
      <c r="AA20" s="8"/>
      <c r="AB20" s="3"/>
    </row>
    <row r="21" spans="1:28" ht="29.25" customHeight="1" thickBot="1" x14ac:dyDescent="0.25">
      <c r="A21" s="19"/>
      <c r="B21" s="18"/>
      <c r="C21" s="96"/>
      <c r="D21" s="17"/>
      <c r="E21" s="16"/>
      <c r="F21" s="15"/>
      <c r="G21" s="15"/>
      <c r="H21" s="15"/>
      <c r="I21" s="895" t="s">
        <v>552</v>
      </c>
      <c r="J21" s="896"/>
      <c r="K21" s="896"/>
      <c r="L21" s="896"/>
      <c r="M21" s="897"/>
      <c r="N21" s="88">
        <v>615</v>
      </c>
      <c r="O21" s="25">
        <v>1</v>
      </c>
      <c r="P21" s="24">
        <v>2</v>
      </c>
      <c r="Q21" s="12" t="s">
        <v>131</v>
      </c>
      <c r="R21" s="22">
        <v>86</v>
      </c>
      <c r="S21" s="23" t="s">
        <v>5</v>
      </c>
      <c r="T21" s="22">
        <v>1</v>
      </c>
      <c r="U21" s="21" t="s">
        <v>130</v>
      </c>
      <c r="V21" s="262"/>
      <c r="W21" s="256"/>
      <c r="X21" s="263">
        <f t="shared" si="0"/>
        <v>1298476</v>
      </c>
      <c r="Y21" s="263">
        <f t="shared" si="0"/>
        <v>1298476</v>
      </c>
      <c r="Z21" s="264">
        <f t="shared" si="0"/>
        <v>1298476</v>
      </c>
      <c r="AA21" s="8"/>
      <c r="AB21" s="3"/>
    </row>
    <row r="22" spans="1:28" ht="29.25" customHeight="1" thickBot="1" x14ac:dyDescent="0.25">
      <c r="A22" s="19"/>
      <c r="B22" s="18"/>
      <c r="C22" s="96"/>
      <c r="D22" s="17"/>
      <c r="E22" s="32"/>
      <c r="F22" s="584"/>
      <c r="G22" s="584"/>
      <c r="H22" s="584"/>
      <c r="I22" s="586"/>
      <c r="J22" s="901" t="s">
        <v>108</v>
      </c>
      <c r="K22" s="901"/>
      <c r="L22" s="901"/>
      <c r="M22" s="902"/>
      <c r="N22" s="88">
        <v>615</v>
      </c>
      <c r="O22" s="14">
        <v>1</v>
      </c>
      <c r="P22" s="13">
        <v>2</v>
      </c>
      <c r="Q22" s="12" t="s">
        <v>131</v>
      </c>
      <c r="R22" s="10">
        <v>86</v>
      </c>
      <c r="S22" s="11" t="s">
        <v>5</v>
      </c>
      <c r="T22" s="10">
        <v>1</v>
      </c>
      <c r="U22" s="9" t="s">
        <v>130</v>
      </c>
      <c r="V22" s="265" t="s">
        <v>107</v>
      </c>
      <c r="W22" s="256"/>
      <c r="X22" s="266">
        <v>1298476</v>
      </c>
      <c r="Y22" s="266">
        <v>1298476</v>
      </c>
      <c r="Z22" s="266">
        <v>1298476</v>
      </c>
      <c r="AA22" s="8"/>
      <c r="AB22" s="3"/>
    </row>
    <row r="23" spans="1:28" ht="72.75" customHeight="1" thickBot="1" x14ac:dyDescent="0.25">
      <c r="A23" s="19"/>
      <c r="B23" s="18"/>
      <c r="C23" s="96"/>
      <c r="D23" s="17"/>
      <c r="E23" s="898" t="s">
        <v>129</v>
      </c>
      <c r="F23" s="899"/>
      <c r="G23" s="899"/>
      <c r="H23" s="899"/>
      <c r="I23" s="899"/>
      <c r="J23" s="919"/>
      <c r="K23" s="919"/>
      <c r="L23" s="919"/>
      <c r="M23" s="920"/>
      <c r="N23" s="88">
        <v>615</v>
      </c>
      <c r="O23" s="78">
        <v>1</v>
      </c>
      <c r="P23" s="79">
        <v>4</v>
      </c>
      <c r="Q23" s="80" t="s">
        <v>1</v>
      </c>
      <c r="R23" s="97" t="s">
        <v>1</v>
      </c>
      <c r="S23" s="98" t="s">
        <v>1</v>
      </c>
      <c r="T23" s="97" t="s">
        <v>1</v>
      </c>
      <c r="U23" s="99" t="s">
        <v>1</v>
      </c>
      <c r="V23" s="268"/>
      <c r="W23" s="259"/>
      <c r="X23" s="269">
        <f>X24</f>
        <v>4615224</v>
      </c>
      <c r="Y23" s="269">
        <f>Y24</f>
        <v>4821224</v>
      </c>
      <c r="Z23" s="270">
        <f>Z24+Z28</f>
        <v>4821224</v>
      </c>
      <c r="AA23" s="8"/>
      <c r="AB23" s="3"/>
    </row>
    <row r="24" spans="1:28" ht="84" customHeight="1" thickBot="1" x14ac:dyDescent="0.25">
      <c r="A24" s="19"/>
      <c r="B24" s="18"/>
      <c r="C24" s="96"/>
      <c r="D24" s="17"/>
      <c r="E24" s="27"/>
      <c r="F24" s="895" t="s">
        <v>587</v>
      </c>
      <c r="G24" s="895"/>
      <c r="H24" s="896"/>
      <c r="I24" s="896"/>
      <c r="J24" s="896"/>
      <c r="K24" s="896"/>
      <c r="L24" s="896"/>
      <c r="M24" s="897"/>
      <c r="N24" s="88">
        <v>615</v>
      </c>
      <c r="O24" s="25">
        <v>1</v>
      </c>
      <c r="P24" s="24">
        <v>4</v>
      </c>
      <c r="Q24" s="12" t="s">
        <v>112</v>
      </c>
      <c r="R24" s="22" t="s">
        <v>105</v>
      </c>
      <c r="S24" s="23" t="s">
        <v>5</v>
      </c>
      <c r="T24" s="22" t="s">
        <v>4</v>
      </c>
      <c r="U24" s="21" t="s">
        <v>3</v>
      </c>
      <c r="V24" s="262"/>
      <c r="W24" s="256"/>
      <c r="X24" s="263">
        <f>X29+X28+X27</f>
        <v>4615224</v>
      </c>
      <c r="Y24" s="263">
        <f>Y27+Y28</f>
        <v>4821224</v>
      </c>
      <c r="Z24" s="263">
        <f>Z29+Z27</f>
        <v>3637224</v>
      </c>
      <c r="AA24" s="8"/>
      <c r="AB24" s="3"/>
    </row>
    <row r="25" spans="1:28" ht="33" customHeight="1" thickBot="1" x14ac:dyDescent="0.25">
      <c r="A25" s="19"/>
      <c r="B25" s="18"/>
      <c r="C25" s="96"/>
      <c r="D25" s="17"/>
      <c r="E25" s="16"/>
      <c r="F25" s="15"/>
      <c r="G25" s="15"/>
      <c r="H25" s="895" t="s">
        <v>128</v>
      </c>
      <c r="I25" s="896"/>
      <c r="J25" s="896"/>
      <c r="K25" s="896"/>
      <c r="L25" s="896"/>
      <c r="M25" s="897"/>
      <c r="N25" s="88">
        <v>615</v>
      </c>
      <c r="O25" s="25">
        <v>1</v>
      </c>
      <c r="P25" s="24">
        <v>4</v>
      </c>
      <c r="Q25" s="12" t="s">
        <v>127</v>
      </c>
      <c r="R25" s="22" t="s">
        <v>105</v>
      </c>
      <c r="S25" s="23" t="s">
        <v>5</v>
      </c>
      <c r="T25" s="22" t="s">
        <v>6</v>
      </c>
      <c r="U25" s="21" t="s">
        <v>3</v>
      </c>
      <c r="V25" s="262"/>
      <c r="W25" s="256"/>
      <c r="X25" s="263">
        <f t="shared" ref="X25:Z25" si="1">X26</f>
        <v>3637224</v>
      </c>
      <c r="Y25" s="263">
        <f t="shared" si="1"/>
        <v>3637224</v>
      </c>
      <c r="Z25" s="264">
        <f t="shared" si="1"/>
        <v>3637224</v>
      </c>
      <c r="AA25" s="8"/>
      <c r="AB25" s="3"/>
    </row>
    <row r="26" spans="1:28" ht="23.25" customHeight="1" thickBot="1" x14ac:dyDescent="0.25">
      <c r="A26" s="19"/>
      <c r="B26" s="18"/>
      <c r="C26" s="96"/>
      <c r="D26" s="17"/>
      <c r="E26" s="16"/>
      <c r="F26" s="599"/>
      <c r="G26" s="599"/>
      <c r="H26" s="15"/>
      <c r="I26" s="895" t="s">
        <v>126</v>
      </c>
      <c r="J26" s="896"/>
      <c r="K26" s="896"/>
      <c r="L26" s="896"/>
      <c r="M26" s="897"/>
      <c r="N26" s="88">
        <v>615</v>
      </c>
      <c r="O26" s="25">
        <v>1</v>
      </c>
      <c r="P26" s="24">
        <v>4</v>
      </c>
      <c r="Q26" s="12" t="s">
        <v>125</v>
      </c>
      <c r="R26" s="22" t="s">
        <v>105</v>
      </c>
      <c r="S26" s="23" t="s">
        <v>5</v>
      </c>
      <c r="T26" s="22" t="s">
        <v>6</v>
      </c>
      <c r="U26" s="21">
        <v>90002</v>
      </c>
      <c r="V26" s="262"/>
      <c r="W26" s="256"/>
      <c r="X26" s="263">
        <f>X27</f>
        <v>3637224</v>
      </c>
      <c r="Y26" s="263">
        <f>Y27+Y29</f>
        <v>3637224</v>
      </c>
      <c r="Z26" s="264">
        <f>Z27+Z29</f>
        <v>3637224</v>
      </c>
      <c r="AA26" s="8"/>
      <c r="AB26" s="3"/>
    </row>
    <row r="27" spans="1:28" ht="29.25" customHeight="1" thickBot="1" x14ac:dyDescent="0.25">
      <c r="A27" s="19"/>
      <c r="B27" s="18"/>
      <c r="C27" s="96"/>
      <c r="D27" s="17"/>
      <c r="E27" s="16"/>
      <c r="F27" s="599"/>
      <c r="G27" s="599"/>
      <c r="H27" s="599"/>
      <c r="I27" s="15"/>
      <c r="J27" s="905" t="s">
        <v>108</v>
      </c>
      <c r="K27" s="905"/>
      <c r="L27" s="905"/>
      <c r="M27" s="906"/>
      <c r="N27" s="88">
        <v>615</v>
      </c>
      <c r="O27" s="25">
        <v>1</v>
      </c>
      <c r="P27" s="24">
        <v>4</v>
      </c>
      <c r="Q27" s="12" t="s">
        <v>125</v>
      </c>
      <c r="R27" s="22" t="s">
        <v>105</v>
      </c>
      <c r="S27" s="23" t="s">
        <v>5</v>
      </c>
      <c r="T27" s="22" t="s">
        <v>6</v>
      </c>
      <c r="U27" s="21">
        <v>90002</v>
      </c>
      <c r="V27" s="271" t="s">
        <v>107</v>
      </c>
      <c r="W27" s="256"/>
      <c r="X27" s="272">
        <v>3637224</v>
      </c>
      <c r="Y27" s="272">
        <v>3637224</v>
      </c>
      <c r="Z27" s="273">
        <v>3637224</v>
      </c>
      <c r="AA27" s="8"/>
      <c r="AB27" s="3"/>
    </row>
    <row r="28" spans="1:28" ht="48.6" customHeight="1" thickBot="1" x14ac:dyDescent="0.25">
      <c r="A28" s="19"/>
      <c r="B28" s="18"/>
      <c r="C28" s="96"/>
      <c r="D28" s="782"/>
      <c r="E28" s="32"/>
      <c r="F28" s="780"/>
      <c r="G28" s="780"/>
      <c r="H28" s="780"/>
      <c r="I28" s="781"/>
      <c r="J28" s="777"/>
      <c r="K28" s="777"/>
      <c r="L28" s="777"/>
      <c r="M28" s="778" t="s">
        <v>42</v>
      </c>
      <c r="N28" s="88">
        <v>615</v>
      </c>
      <c r="O28" s="14">
        <v>1</v>
      </c>
      <c r="P28" s="13">
        <v>4</v>
      </c>
      <c r="Q28" s="12" t="s">
        <v>125</v>
      </c>
      <c r="R28" s="10" t="s">
        <v>105</v>
      </c>
      <c r="S28" s="11" t="s">
        <v>5</v>
      </c>
      <c r="T28" s="10" t="s">
        <v>6</v>
      </c>
      <c r="U28" s="9">
        <v>90002</v>
      </c>
      <c r="V28" s="265" t="s">
        <v>37</v>
      </c>
      <c r="W28" s="256"/>
      <c r="X28" s="266">
        <v>973500</v>
      </c>
      <c r="Y28" s="266">
        <v>1184000</v>
      </c>
      <c r="Z28" s="267">
        <v>1184000</v>
      </c>
      <c r="AA28" s="8"/>
      <c r="AB28" s="783"/>
    </row>
    <row r="29" spans="1:28" ht="48" customHeight="1" thickBot="1" x14ac:dyDescent="0.25">
      <c r="A29" s="19"/>
      <c r="B29" s="18"/>
      <c r="C29" s="96"/>
      <c r="D29" s="17"/>
      <c r="E29" s="32"/>
      <c r="F29" s="584"/>
      <c r="G29" s="584"/>
      <c r="H29" s="584"/>
      <c r="I29" s="584"/>
      <c r="J29" s="901" t="s">
        <v>617</v>
      </c>
      <c r="K29" s="901"/>
      <c r="L29" s="901"/>
      <c r="M29" s="902"/>
      <c r="N29" s="88">
        <v>615</v>
      </c>
      <c r="O29" s="14">
        <v>1</v>
      </c>
      <c r="P29" s="13">
        <v>4</v>
      </c>
      <c r="Q29" s="12" t="s">
        <v>125</v>
      </c>
      <c r="R29" s="10" t="s">
        <v>105</v>
      </c>
      <c r="S29" s="11" t="s">
        <v>5</v>
      </c>
      <c r="T29" s="10">
        <v>10</v>
      </c>
      <c r="U29" s="9">
        <v>10040</v>
      </c>
      <c r="V29" s="448">
        <v>540</v>
      </c>
      <c r="W29" s="256"/>
      <c r="X29" s="266">
        <v>4500</v>
      </c>
      <c r="Y29" s="266"/>
      <c r="Z29" s="267"/>
      <c r="AA29" s="8"/>
      <c r="AB29" s="3"/>
    </row>
    <row r="30" spans="1:28" s="475" customFormat="1" ht="48" customHeight="1" thickBot="1" x14ac:dyDescent="0.25">
      <c r="A30" s="462"/>
      <c r="B30" s="449"/>
      <c r="C30" s="450"/>
      <c r="D30" s="675"/>
      <c r="E30" s="669"/>
      <c r="F30" s="463"/>
      <c r="G30" s="463"/>
      <c r="H30" s="463"/>
      <c r="I30" s="463"/>
      <c r="J30" s="465"/>
      <c r="K30" s="465"/>
      <c r="L30" s="465"/>
      <c r="M30" s="659" t="s">
        <v>542</v>
      </c>
      <c r="N30" s="88">
        <v>615</v>
      </c>
      <c r="O30" s="469">
        <v>1</v>
      </c>
      <c r="P30" s="469">
        <v>6</v>
      </c>
      <c r="Q30" s="676"/>
      <c r="R30" s="82"/>
      <c r="S30" s="85"/>
      <c r="T30" s="84"/>
      <c r="U30" s="662"/>
      <c r="V30" s="677"/>
      <c r="W30" s="660"/>
      <c r="X30" s="656">
        <f>X31</f>
        <v>56100</v>
      </c>
      <c r="Y30" s="656">
        <f t="shared" ref="Y30:Z31" si="2">Y31</f>
        <v>0</v>
      </c>
      <c r="Z30" s="656">
        <f t="shared" si="2"/>
        <v>0</v>
      </c>
      <c r="AA30" s="473"/>
      <c r="AB30" s="474"/>
    </row>
    <row r="31" spans="1:28" ht="48" customHeight="1" thickBot="1" x14ac:dyDescent="0.25">
      <c r="A31" s="19"/>
      <c r="B31" s="18"/>
      <c r="C31" s="96"/>
      <c r="D31" s="17"/>
      <c r="E31" s="32"/>
      <c r="F31" s="664"/>
      <c r="G31" s="664"/>
      <c r="H31" s="664"/>
      <c r="I31" s="664"/>
      <c r="J31" s="74"/>
      <c r="K31" s="74"/>
      <c r="L31" s="74"/>
      <c r="M31" s="665" t="s">
        <v>101</v>
      </c>
      <c r="N31" s="88">
        <v>615</v>
      </c>
      <c r="O31" s="13">
        <v>1</v>
      </c>
      <c r="P31" s="13">
        <v>6</v>
      </c>
      <c r="Q31" s="673"/>
      <c r="R31" s="14">
        <v>75</v>
      </c>
      <c r="S31" s="11">
        <v>0</v>
      </c>
      <c r="T31" s="10">
        <v>0</v>
      </c>
      <c r="U31" s="443">
        <v>0</v>
      </c>
      <c r="V31" s="678"/>
      <c r="W31" s="657"/>
      <c r="X31" s="658">
        <f>X32</f>
        <v>56100</v>
      </c>
      <c r="Y31" s="658">
        <f t="shared" si="2"/>
        <v>0</v>
      </c>
      <c r="Z31" s="658">
        <f t="shared" si="2"/>
        <v>0</v>
      </c>
      <c r="AA31" s="8"/>
      <c r="AB31" s="3"/>
    </row>
    <row r="32" spans="1:28" ht="48" customHeight="1" thickBot="1" x14ac:dyDescent="0.25">
      <c r="A32" s="19"/>
      <c r="B32" s="18"/>
      <c r="C32" s="96"/>
      <c r="D32" s="17"/>
      <c r="E32" s="32"/>
      <c r="F32" s="664"/>
      <c r="G32" s="664"/>
      <c r="H32" s="664"/>
      <c r="I32" s="664"/>
      <c r="J32" s="74"/>
      <c r="K32" s="74"/>
      <c r="L32" s="74"/>
      <c r="M32" s="665" t="s">
        <v>543</v>
      </c>
      <c r="N32" s="88">
        <v>615</v>
      </c>
      <c r="O32" s="13">
        <v>1</v>
      </c>
      <c r="P32" s="13">
        <v>6</v>
      </c>
      <c r="Q32" s="673"/>
      <c r="R32" s="14">
        <v>75</v>
      </c>
      <c r="S32" s="11">
        <v>0</v>
      </c>
      <c r="T32" s="10">
        <v>0</v>
      </c>
      <c r="U32" s="443">
        <v>61002</v>
      </c>
      <c r="V32" s="678"/>
      <c r="W32" s="657"/>
      <c r="X32" s="658">
        <f>X33</f>
        <v>56100</v>
      </c>
      <c r="Y32" s="658">
        <v>0</v>
      </c>
      <c r="Z32" s="658">
        <v>0</v>
      </c>
      <c r="AA32" s="8"/>
      <c r="AB32" s="3"/>
    </row>
    <row r="33" spans="1:28" ht="69" customHeight="1" thickBot="1" x14ac:dyDescent="0.25">
      <c r="A33" s="19"/>
      <c r="B33" s="18"/>
      <c r="C33" s="96"/>
      <c r="D33" s="746"/>
      <c r="E33" s="32"/>
      <c r="F33" s="743"/>
      <c r="G33" s="743"/>
      <c r="H33" s="743"/>
      <c r="I33" s="743"/>
      <c r="J33" s="74"/>
      <c r="K33" s="74"/>
      <c r="L33" s="74"/>
      <c r="M33" s="737" t="s">
        <v>544</v>
      </c>
      <c r="N33" s="88">
        <v>615</v>
      </c>
      <c r="O33" s="13">
        <v>1</v>
      </c>
      <c r="P33" s="13">
        <v>6</v>
      </c>
      <c r="Q33" s="673"/>
      <c r="R33" s="14">
        <v>75</v>
      </c>
      <c r="S33" s="11">
        <v>0</v>
      </c>
      <c r="T33" s="10">
        <v>0</v>
      </c>
      <c r="U33" s="443">
        <v>61002</v>
      </c>
      <c r="V33" s="674">
        <v>540</v>
      </c>
      <c r="W33" s="655"/>
      <c r="X33" s="446">
        <v>56100</v>
      </c>
      <c r="Y33" s="446"/>
      <c r="Z33" s="446"/>
      <c r="AA33" s="8"/>
      <c r="AB33" s="748"/>
    </row>
    <row r="34" spans="1:28" ht="23.25" customHeight="1" thickBot="1" x14ac:dyDescent="0.25">
      <c r="A34" s="19"/>
      <c r="B34" s="18"/>
      <c r="C34" s="96"/>
      <c r="D34" s="17"/>
      <c r="E34" s="898" t="s">
        <v>123</v>
      </c>
      <c r="F34" s="899"/>
      <c r="G34" s="899"/>
      <c r="H34" s="899"/>
      <c r="I34" s="899"/>
      <c r="J34" s="919"/>
      <c r="K34" s="919"/>
      <c r="L34" s="919"/>
      <c r="M34" s="920"/>
      <c r="N34" s="88">
        <v>615</v>
      </c>
      <c r="O34" s="78">
        <v>1</v>
      </c>
      <c r="P34" s="79">
        <v>13</v>
      </c>
      <c r="Q34" s="477" t="s">
        <v>1</v>
      </c>
      <c r="R34" s="97" t="s">
        <v>1</v>
      </c>
      <c r="S34" s="98" t="s">
        <v>1</v>
      </c>
      <c r="T34" s="97" t="s">
        <v>1</v>
      </c>
      <c r="U34" s="99" t="s">
        <v>1</v>
      </c>
      <c r="V34" s="268"/>
      <c r="W34" s="478"/>
      <c r="X34" s="269">
        <f>X35+X41</f>
        <v>7544631</v>
      </c>
      <c r="Y34" s="269">
        <f>Y35+Y41</f>
        <v>4315900</v>
      </c>
      <c r="Z34" s="269">
        <f>Z35+Z41</f>
        <v>4315900</v>
      </c>
      <c r="AA34" s="8"/>
      <c r="AB34" s="3"/>
    </row>
    <row r="35" spans="1:28" ht="29.25" customHeight="1" thickBot="1" x14ac:dyDescent="0.25">
      <c r="A35" s="19"/>
      <c r="B35" s="18"/>
      <c r="C35" s="96"/>
      <c r="D35" s="17"/>
      <c r="E35" s="27"/>
      <c r="F35" s="895" t="s">
        <v>101</v>
      </c>
      <c r="G35" s="895"/>
      <c r="H35" s="895"/>
      <c r="I35" s="896"/>
      <c r="J35" s="896"/>
      <c r="K35" s="896"/>
      <c r="L35" s="896"/>
      <c r="M35" s="897"/>
      <c r="N35" s="88">
        <v>615</v>
      </c>
      <c r="O35" s="25">
        <v>1</v>
      </c>
      <c r="P35" s="24">
        <v>13</v>
      </c>
      <c r="Q35" s="12" t="s">
        <v>100</v>
      </c>
      <c r="R35" s="22" t="s">
        <v>99</v>
      </c>
      <c r="S35" s="23" t="s">
        <v>5</v>
      </c>
      <c r="T35" s="22" t="s">
        <v>4</v>
      </c>
      <c r="U35" s="21" t="s">
        <v>3</v>
      </c>
      <c r="V35" s="262"/>
      <c r="W35" s="256"/>
      <c r="X35" s="263">
        <f>X36+X38</f>
        <v>80000</v>
      </c>
      <c r="Y35" s="263">
        <f>Y36+Y38</f>
        <v>80000</v>
      </c>
      <c r="Z35" s="264">
        <f>Z36+Z38</f>
        <v>80000</v>
      </c>
      <c r="AA35" s="8"/>
      <c r="AB35" s="3"/>
    </row>
    <row r="36" spans="1:28" ht="23.25" customHeight="1" thickBot="1" x14ac:dyDescent="0.25">
      <c r="A36" s="19"/>
      <c r="B36" s="18"/>
      <c r="C36" s="96"/>
      <c r="D36" s="17"/>
      <c r="E36" s="16"/>
      <c r="F36" s="15"/>
      <c r="G36" s="15"/>
      <c r="H36" s="15"/>
      <c r="I36" s="895" t="s">
        <v>122</v>
      </c>
      <c r="J36" s="896"/>
      <c r="K36" s="896"/>
      <c r="L36" s="896"/>
      <c r="M36" s="897"/>
      <c r="N36" s="88">
        <v>615</v>
      </c>
      <c r="O36" s="25">
        <v>1</v>
      </c>
      <c r="P36" s="24">
        <v>13</v>
      </c>
      <c r="Q36" s="12" t="s">
        <v>121</v>
      </c>
      <c r="R36" s="22" t="s">
        <v>99</v>
      </c>
      <c r="S36" s="23" t="s">
        <v>5</v>
      </c>
      <c r="T36" s="22" t="s">
        <v>4</v>
      </c>
      <c r="U36" s="21" t="s">
        <v>120</v>
      </c>
      <c r="V36" s="262"/>
      <c r="W36" s="256"/>
      <c r="X36" s="263">
        <f>X37</f>
        <v>5000</v>
      </c>
      <c r="Y36" s="263">
        <f>Y37</f>
        <v>5000</v>
      </c>
      <c r="Z36" s="264">
        <f>Z37</f>
        <v>5000</v>
      </c>
      <c r="AA36" s="8"/>
      <c r="AB36" s="3"/>
    </row>
    <row r="37" spans="1:28" ht="23.25" customHeight="1" thickBot="1" x14ac:dyDescent="0.25">
      <c r="A37" s="19"/>
      <c r="B37" s="18"/>
      <c r="C37" s="96"/>
      <c r="D37" s="17"/>
      <c r="E37" s="16"/>
      <c r="F37" s="599"/>
      <c r="G37" s="599"/>
      <c r="H37" s="599"/>
      <c r="I37" s="586"/>
      <c r="J37" s="901" t="s">
        <v>118</v>
      </c>
      <c r="K37" s="901"/>
      <c r="L37" s="901"/>
      <c r="M37" s="902"/>
      <c r="N37" s="88">
        <v>615</v>
      </c>
      <c r="O37" s="14">
        <v>1</v>
      </c>
      <c r="P37" s="13">
        <v>13</v>
      </c>
      <c r="Q37" s="12" t="s">
        <v>121</v>
      </c>
      <c r="R37" s="10" t="s">
        <v>99</v>
      </c>
      <c r="S37" s="11" t="s">
        <v>5</v>
      </c>
      <c r="T37" s="10" t="s">
        <v>4</v>
      </c>
      <c r="U37" s="9" t="s">
        <v>120</v>
      </c>
      <c r="V37" s="265" t="s">
        <v>115</v>
      </c>
      <c r="W37" s="256"/>
      <c r="X37" s="266">
        <v>5000</v>
      </c>
      <c r="Y37" s="266">
        <v>5000</v>
      </c>
      <c r="Z37" s="267">
        <v>5000</v>
      </c>
      <c r="AA37" s="8"/>
      <c r="AB37" s="3"/>
    </row>
    <row r="38" spans="1:28" ht="33.75" customHeight="1" thickBot="1" x14ac:dyDescent="0.25">
      <c r="A38" s="19"/>
      <c r="B38" s="18"/>
      <c r="C38" s="96"/>
      <c r="D38" s="17"/>
      <c r="E38" s="16"/>
      <c r="F38" s="599"/>
      <c r="G38" s="599"/>
      <c r="H38" s="599"/>
      <c r="I38" s="895" t="s">
        <v>119</v>
      </c>
      <c r="J38" s="917"/>
      <c r="K38" s="917"/>
      <c r="L38" s="917"/>
      <c r="M38" s="918"/>
      <c r="N38" s="88">
        <v>615</v>
      </c>
      <c r="O38" s="35">
        <v>1</v>
      </c>
      <c r="P38" s="34">
        <v>13</v>
      </c>
      <c r="Q38" s="12" t="s">
        <v>117</v>
      </c>
      <c r="R38" s="100" t="s">
        <v>99</v>
      </c>
      <c r="S38" s="101" t="s">
        <v>5</v>
      </c>
      <c r="T38" s="100" t="s">
        <v>4</v>
      </c>
      <c r="U38" s="102" t="s">
        <v>116</v>
      </c>
      <c r="V38" s="274"/>
      <c r="W38" s="256"/>
      <c r="X38" s="275">
        <f>X39+X40</f>
        <v>75000</v>
      </c>
      <c r="Y38" s="275">
        <f>Y39+Y40</f>
        <v>75000</v>
      </c>
      <c r="Z38" s="275">
        <f>Z39+Z40</f>
        <v>75000</v>
      </c>
      <c r="AA38" s="8"/>
      <c r="AB38" s="3"/>
    </row>
    <row r="39" spans="1:28" ht="51.75" customHeight="1" thickBot="1" x14ac:dyDescent="0.25">
      <c r="A39" s="19"/>
      <c r="B39" s="18"/>
      <c r="C39" s="96"/>
      <c r="D39" s="17"/>
      <c r="E39" s="16"/>
      <c r="F39" s="599"/>
      <c r="G39" s="599"/>
      <c r="H39" s="599"/>
      <c r="I39" s="15"/>
      <c r="J39" s="905" t="s">
        <v>42</v>
      </c>
      <c r="K39" s="905"/>
      <c r="L39" s="905"/>
      <c r="M39" s="906"/>
      <c r="N39" s="88">
        <v>615</v>
      </c>
      <c r="O39" s="25">
        <v>1</v>
      </c>
      <c r="P39" s="24">
        <v>13</v>
      </c>
      <c r="Q39" s="12" t="s">
        <v>117</v>
      </c>
      <c r="R39" s="22" t="s">
        <v>99</v>
      </c>
      <c r="S39" s="23" t="s">
        <v>5</v>
      </c>
      <c r="T39" s="22" t="s">
        <v>4</v>
      </c>
      <c r="U39" s="21" t="s">
        <v>116</v>
      </c>
      <c r="V39" s="271" t="s">
        <v>37</v>
      </c>
      <c r="W39" s="256"/>
      <c r="X39" s="272">
        <v>45000</v>
      </c>
      <c r="Y39" s="272">
        <v>45000</v>
      </c>
      <c r="Z39" s="273">
        <v>45000</v>
      </c>
      <c r="AA39" s="8"/>
      <c r="AB39" s="3"/>
    </row>
    <row r="40" spans="1:28" ht="23.25" customHeight="1" thickBot="1" x14ac:dyDescent="0.25">
      <c r="A40" s="19"/>
      <c r="B40" s="18"/>
      <c r="C40" s="96"/>
      <c r="D40" s="591"/>
      <c r="E40" s="32"/>
      <c r="F40" s="584"/>
      <c r="G40" s="584"/>
      <c r="H40" s="584"/>
      <c r="I40" s="584"/>
      <c r="J40" s="901" t="s">
        <v>118</v>
      </c>
      <c r="K40" s="901"/>
      <c r="L40" s="901"/>
      <c r="M40" s="902"/>
      <c r="N40" s="88">
        <v>615</v>
      </c>
      <c r="O40" s="14">
        <v>1</v>
      </c>
      <c r="P40" s="13">
        <v>13</v>
      </c>
      <c r="Q40" s="12" t="s">
        <v>117</v>
      </c>
      <c r="R40" s="10" t="s">
        <v>99</v>
      </c>
      <c r="S40" s="11" t="s">
        <v>5</v>
      </c>
      <c r="T40" s="10" t="s">
        <v>4</v>
      </c>
      <c r="U40" s="9">
        <v>90010</v>
      </c>
      <c r="V40" s="265" t="s">
        <v>115</v>
      </c>
      <c r="W40" s="256"/>
      <c r="X40" s="266">
        <v>30000</v>
      </c>
      <c r="Y40" s="266">
        <v>30000</v>
      </c>
      <c r="Z40" s="267">
        <v>30000</v>
      </c>
      <c r="AA40" s="8"/>
      <c r="AB40" s="3"/>
    </row>
    <row r="41" spans="1:28" ht="84" customHeight="1" thickBot="1" x14ac:dyDescent="0.25">
      <c r="A41" s="19"/>
      <c r="B41" s="18"/>
      <c r="C41" s="96"/>
      <c r="D41" s="591"/>
      <c r="E41" s="32"/>
      <c r="F41" s="584"/>
      <c r="G41" s="584"/>
      <c r="H41" s="584"/>
      <c r="I41" s="584"/>
      <c r="J41" s="74"/>
      <c r="K41" s="74"/>
      <c r="L41" s="74"/>
      <c r="M41" s="581" t="s">
        <v>588</v>
      </c>
      <c r="N41" s="88">
        <v>615</v>
      </c>
      <c r="O41" s="14">
        <v>1</v>
      </c>
      <c r="P41" s="13">
        <v>13</v>
      </c>
      <c r="Q41" s="12"/>
      <c r="R41" s="10">
        <v>86</v>
      </c>
      <c r="S41" s="11">
        <v>0</v>
      </c>
      <c r="T41" s="10">
        <v>0</v>
      </c>
      <c r="U41" s="9">
        <v>0</v>
      </c>
      <c r="V41" s="441"/>
      <c r="W41" s="256"/>
      <c r="X41" s="447">
        <f>X42+X49</f>
        <v>7464631</v>
      </c>
      <c r="Y41" s="447">
        <f t="shared" ref="Y41:Z41" si="3">Y42</f>
        <v>4235900</v>
      </c>
      <c r="Z41" s="447">
        <f t="shared" si="3"/>
        <v>4235900</v>
      </c>
      <c r="AA41" s="8"/>
      <c r="AB41" s="3"/>
    </row>
    <row r="42" spans="1:28" ht="69.75" customHeight="1" thickBot="1" x14ac:dyDescent="0.25">
      <c r="A42" s="19"/>
      <c r="B42" s="18"/>
      <c r="C42" s="96"/>
      <c r="D42" s="591"/>
      <c r="E42" s="32"/>
      <c r="F42" s="584"/>
      <c r="G42" s="584"/>
      <c r="H42" s="584"/>
      <c r="I42" s="584"/>
      <c r="J42" s="74"/>
      <c r="K42" s="74"/>
      <c r="L42" s="74"/>
      <c r="M42" s="581" t="s">
        <v>603</v>
      </c>
      <c r="N42" s="88">
        <v>615</v>
      </c>
      <c r="O42" s="14">
        <v>1</v>
      </c>
      <c r="P42" s="13">
        <v>13</v>
      </c>
      <c r="Q42" s="12"/>
      <c r="R42" s="10">
        <v>86</v>
      </c>
      <c r="S42" s="11">
        <v>0</v>
      </c>
      <c r="T42" s="10">
        <v>3</v>
      </c>
      <c r="U42" s="9">
        <v>0</v>
      </c>
      <c r="V42" s="441"/>
      <c r="W42" s="256"/>
      <c r="X42" s="447">
        <f>X43+X47+X48</f>
        <v>5093400</v>
      </c>
      <c r="Y42" s="447">
        <f>Y43</f>
        <v>4235900</v>
      </c>
      <c r="Z42" s="447">
        <f>Z43</f>
        <v>4235900</v>
      </c>
      <c r="AA42" s="8"/>
      <c r="AB42" s="3"/>
    </row>
    <row r="43" spans="1:28" ht="78" customHeight="1" thickBot="1" x14ac:dyDescent="0.25">
      <c r="A43" s="19"/>
      <c r="B43" s="18"/>
      <c r="C43" s="96"/>
      <c r="D43" s="591"/>
      <c r="E43" s="32"/>
      <c r="F43" s="584"/>
      <c r="G43" s="584"/>
      <c r="H43" s="584"/>
      <c r="I43" s="584"/>
      <c r="J43" s="74"/>
      <c r="K43" s="74"/>
      <c r="L43" s="74"/>
      <c r="M43" s="624" t="s">
        <v>602</v>
      </c>
      <c r="N43" s="88">
        <v>615</v>
      </c>
      <c r="O43" s="14">
        <v>1</v>
      </c>
      <c r="P43" s="13">
        <v>13</v>
      </c>
      <c r="Q43" s="12"/>
      <c r="R43" s="10">
        <v>86</v>
      </c>
      <c r="S43" s="11">
        <v>0</v>
      </c>
      <c r="T43" s="10">
        <v>3</v>
      </c>
      <c r="U43" s="9">
        <v>70003</v>
      </c>
      <c r="V43" s="441"/>
      <c r="W43" s="256"/>
      <c r="X43" s="447">
        <f>X44+X45+X46</f>
        <v>4792400</v>
      </c>
      <c r="Y43" s="447">
        <f>Y44+Y45+Y46+Y49</f>
        <v>4235900</v>
      </c>
      <c r="Z43" s="447">
        <f>Z49+Z46+Z45+Z44</f>
        <v>4235900</v>
      </c>
      <c r="AA43" s="8"/>
      <c r="AB43" s="3"/>
    </row>
    <row r="44" spans="1:28" ht="33" customHeight="1" thickBot="1" x14ac:dyDescent="0.25">
      <c r="A44" s="19"/>
      <c r="B44" s="18"/>
      <c r="C44" s="96"/>
      <c r="D44" s="747"/>
      <c r="E44" s="32"/>
      <c r="F44" s="743"/>
      <c r="G44" s="743"/>
      <c r="H44" s="743"/>
      <c r="I44" s="743"/>
      <c r="J44" s="74"/>
      <c r="K44" s="74"/>
      <c r="L44" s="74"/>
      <c r="M44" s="738" t="s">
        <v>601</v>
      </c>
      <c r="N44" s="88">
        <v>615</v>
      </c>
      <c r="O44" s="14">
        <v>1</v>
      </c>
      <c r="P44" s="13">
        <v>13</v>
      </c>
      <c r="Q44" s="12"/>
      <c r="R44" s="10">
        <v>86</v>
      </c>
      <c r="S44" s="11">
        <v>0</v>
      </c>
      <c r="T44" s="10">
        <v>3</v>
      </c>
      <c r="U44" s="9">
        <v>70003</v>
      </c>
      <c r="V44" s="448">
        <v>110</v>
      </c>
      <c r="W44" s="429"/>
      <c r="X44" s="266">
        <v>4061700</v>
      </c>
      <c r="Y44" s="266">
        <v>3760700</v>
      </c>
      <c r="Z44" s="266">
        <v>3760700</v>
      </c>
      <c r="AA44" s="8"/>
      <c r="AB44" s="748"/>
    </row>
    <row r="45" spans="1:28" ht="45.6" customHeight="1" thickBot="1" x14ac:dyDescent="0.25">
      <c r="A45" s="19"/>
      <c r="B45" s="18"/>
      <c r="C45" s="96"/>
      <c r="D45" s="747"/>
      <c r="E45" s="32"/>
      <c r="F45" s="743"/>
      <c r="G45" s="743"/>
      <c r="H45" s="743"/>
      <c r="I45" s="743"/>
      <c r="J45" s="74"/>
      <c r="K45" s="74"/>
      <c r="L45" s="74"/>
      <c r="M45" s="738" t="s">
        <v>42</v>
      </c>
      <c r="N45" s="88">
        <v>615</v>
      </c>
      <c r="O45" s="14">
        <v>1</v>
      </c>
      <c r="P45" s="13">
        <v>13</v>
      </c>
      <c r="Q45" s="12"/>
      <c r="R45" s="10">
        <v>86</v>
      </c>
      <c r="S45" s="11">
        <v>0</v>
      </c>
      <c r="T45" s="10">
        <v>3</v>
      </c>
      <c r="U45" s="9">
        <v>70003</v>
      </c>
      <c r="V45" s="448">
        <v>240</v>
      </c>
      <c r="W45" s="429"/>
      <c r="X45" s="266">
        <v>725700</v>
      </c>
      <c r="Y45" s="266">
        <v>470200</v>
      </c>
      <c r="Z45" s="266">
        <v>470200</v>
      </c>
      <c r="AA45" s="8"/>
      <c r="AB45" s="748"/>
    </row>
    <row r="46" spans="1:28" ht="45.6" customHeight="1" thickBot="1" x14ac:dyDescent="0.25">
      <c r="A46" s="19"/>
      <c r="B46" s="18"/>
      <c r="C46" s="96"/>
      <c r="D46" s="747"/>
      <c r="E46" s="32"/>
      <c r="F46" s="743"/>
      <c r="G46" s="743"/>
      <c r="H46" s="743"/>
      <c r="I46" s="743"/>
      <c r="J46" s="74"/>
      <c r="K46" s="74"/>
      <c r="L46" s="74"/>
      <c r="M46" s="738" t="s">
        <v>42</v>
      </c>
      <c r="N46" s="88">
        <v>615</v>
      </c>
      <c r="O46" s="14">
        <v>1</v>
      </c>
      <c r="P46" s="13">
        <v>13</v>
      </c>
      <c r="Q46" s="12"/>
      <c r="R46" s="10">
        <v>86</v>
      </c>
      <c r="S46" s="11">
        <v>0</v>
      </c>
      <c r="T46" s="10">
        <v>3</v>
      </c>
      <c r="U46" s="9">
        <v>70003</v>
      </c>
      <c r="V46" s="448">
        <v>850</v>
      </c>
      <c r="W46" s="429"/>
      <c r="X46" s="266">
        <v>5000</v>
      </c>
      <c r="Y46" s="266">
        <v>5000</v>
      </c>
      <c r="Z46" s="266">
        <v>5000</v>
      </c>
      <c r="AA46" s="8"/>
      <c r="AB46" s="748"/>
    </row>
    <row r="47" spans="1:28" ht="45.6" customHeight="1" thickBot="1" x14ac:dyDescent="0.25">
      <c r="A47" s="19"/>
      <c r="B47" s="18"/>
      <c r="C47" s="96"/>
      <c r="D47" s="809"/>
      <c r="E47" s="32"/>
      <c r="F47" s="808"/>
      <c r="G47" s="808"/>
      <c r="H47" s="808"/>
      <c r="I47" s="808"/>
      <c r="J47" s="74"/>
      <c r="K47" s="74"/>
      <c r="L47" s="74"/>
      <c r="M47" s="812" t="s">
        <v>636</v>
      </c>
      <c r="N47" s="88">
        <v>615</v>
      </c>
      <c r="O47" s="14">
        <v>1</v>
      </c>
      <c r="P47" s="13">
        <v>13</v>
      </c>
      <c r="Q47" s="12"/>
      <c r="R47" s="10">
        <v>86</v>
      </c>
      <c r="S47" s="11">
        <v>0</v>
      </c>
      <c r="T47" s="10">
        <v>1</v>
      </c>
      <c r="U47" s="9">
        <v>71111</v>
      </c>
      <c r="V47" s="448">
        <v>110</v>
      </c>
      <c r="W47" s="429"/>
      <c r="X47" s="266">
        <v>205000</v>
      </c>
      <c r="Y47" s="266"/>
      <c r="Z47" s="266"/>
      <c r="AA47" s="8"/>
      <c r="AB47" s="815"/>
    </row>
    <row r="48" spans="1:28" ht="45.6" customHeight="1" thickBot="1" x14ac:dyDescent="0.25">
      <c r="A48" s="19"/>
      <c r="B48" s="18"/>
      <c r="C48" s="96"/>
      <c r="D48" s="747"/>
      <c r="E48" s="32"/>
      <c r="F48" s="743"/>
      <c r="G48" s="743"/>
      <c r="H48" s="743"/>
      <c r="I48" s="743"/>
      <c r="J48" s="74"/>
      <c r="K48" s="74"/>
      <c r="L48" s="74"/>
      <c r="M48" s="738" t="s">
        <v>601</v>
      </c>
      <c r="N48" s="88">
        <v>615</v>
      </c>
      <c r="O48" s="14">
        <v>1</v>
      </c>
      <c r="P48" s="13">
        <v>13</v>
      </c>
      <c r="Q48" s="12"/>
      <c r="R48" s="10">
        <v>86</v>
      </c>
      <c r="S48" s="11">
        <v>0</v>
      </c>
      <c r="T48" s="10">
        <v>3</v>
      </c>
      <c r="U48" s="9">
        <v>78888</v>
      </c>
      <c r="V48" s="448">
        <v>110</v>
      </c>
      <c r="W48" s="429"/>
      <c r="X48" s="266">
        <v>96000</v>
      </c>
      <c r="Y48" s="266"/>
      <c r="Z48" s="266"/>
      <c r="AA48" s="8"/>
      <c r="AB48" s="748"/>
    </row>
    <row r="49" spans="1:28" ht="36.6" customHeight="1" thickBot="1" x14ac:dyDescent="0.25">
      <c r="A49" s="19"/>
      <c r="B49" s="18"/>
      <c r="C49" s="96"/>
      <c r="D49" s="591"/>
      <c r="E49" s="32"/>
      <c r="F49" s="584"/>
      <c r="G49" s="584"/>
      <c r="H49" s="584"/>
      <c r="I49" s="584"/>
      <c r="J49" s="74"/>
      <c r="K49" s="74"/>
      <c r="L49" s="74"/>
      <c r="M49" s="745" t="s">
        <v>615</v>
      </c>
      <c r="N49" s="88">
        <v>615</v>
      </c>
      <c r="O49" s="25">
        <v>1</v>
      </c>
      <c r="P49" s="24">
        <v>13</v>
      </c>
      <c r="Q49" s="12" t="s">
        <v>117</v>
      </c>
      <c r="R49" s="22">
        <v>86</v>
      </c>
      <c r="S49" s="23" t="s">
        <v>5</v>
      </c>
      <c r="T49" s="22" t="s">
        <v>4</v>
      </c>
      <c r="U49" s="21">
        <v>95555</v>
      </c>
      <c r="V49" s="824">
        <v>850</v>
      </c>
      <c r="W49" s="256"/>
      <c r="X49" s="272">
        <v>2371231</v>
      </c>
      <c r="Y49" s="272"/>
      <c r="Z49" s="273"/>
      <c r="AA49" s="8"/>
      <c r="AB49" s="3"/>
    </row>
    <row r="50" spans="1:28" ht="23.25" customHeight="1" thickBot="1" x14ac:dyDescent="0.25">
      <c r="A50" s="19"/>
      <c r="B50" s="18"/>
      <c r="C50" s="96"/>
      <c r="D50" s="912" t="s">
        <v>114</v>
      </c>
      <c r="E50" s="913"/>
      <c r="F50" s="913"/>
      <c r="G50" s="913"/>
      <c r="H50" s="913"/>
      <c r="I50" s="913"/>
      <c r="J50" s="915"/>
      <c r="K50" s="915"/>
      <c r="L50" s="915"/>
      <c r="M50" s="916"/>
      <c r="N50" s="88">
        <v>615</v>
      </c>
      <c r="O50" s="31">
        <v>2</v>
      </c>
      <c r="P50" s="30" t="s">
        <v>1</v>
      </c>
      <c r="Q50" s="444" t="s">
        <v>1</v>
      </c>
      <c r="R50" s="103" t="s">
        <v>1</v>
      </c>
      <c r="S50" s="104" t="s">
        <v>1</v>
      </c>
      <c r="T50" s="103" t="s">
        <v>1</v>
      </c>
      <c r="U50" s="105" t="s">
        <v>1</v>
      </c>
      <c r="V50" s="277"/>
      <c r="W50" s="445"/>
      <c r="X50" s="278">
        <f t="shared" ref="X50:Z53" si="4">X51</f>
        <v>261700</v>
      </c>
      <c r="Y50" s="278">
        <f t="shared" si="4"/>
        <v>270500</v>
      </c>
      <c r="Z50" s="279">
        <f t="shared" si="4"/>
        <v>280100</v>
      </c>
      <c r="AA50" s="8"/>
      <c r="AB50" s="3"/>
    </row>
    <row r="51" spans="1:28" ht="23.25" customHeight="1" thickBot="1" x14ac:dyDescent="0.25">
      <c r="A51" s="19"/>
      <c r="B51" s="18"/>
      <c r="C51" s="96"/>
      <c r="D51" s="28"/>
      <c r="E51" s="898" t="s">
        <v>113</v>
      </c>
      <c r="F51" s="899"/>
      <c r="G51" s="899"/>
      <c r="H51" s="899"/>
      <c r="I51" s="899"/>
      <c r="J51" s="899"/>
      <c r="K51" s="899"/>
      <c r="L51" s="899"/>
      <c r="M51" s="900"/>
      <c r="N51" s="88">
        <v>615</v>
      </c>
      <c r="O51" s="82">
        <v>2</v>
      </c>
      <c r="P51" s="83">
        <v>3</v>
      </c>
      <c r="Q51" s="80" t="s">
        <v>1</v>
      </c>
      <c r="R51" s="84" t="s">
        <v>1</v>
      </c>
      <c r="S51" s="85" t="s">
        <v>1</v>
      </c>
      <c r="T51" s="84" t="s">
        <v>1</v>
      </c>
      <c r="U51" s="86" t="s">
        <v>1</v>
      </c>
      <c r="V51" s="258"/>
      <c r="W51" s="259"/>
      <c r="X51" s="260">
        <f t="shared" si="4"/>
        <v>261700</v>
      </c>
      <c r="Y51" s="260">
        <f t="shared" si="4"/>
        <v>270500</v>
      </c>
      <c r="Z51" s="261">
        <f t="shared" si="4"/>
        <v>280100</v>
      </c>
      <c r="AA51" s="8"/>
      <c r="AB51" s="3"/>
    </row>
    <row r="52" spans="1:28" ht="79.5" customHeight="1" thickBot="1" x14ac:dyDescent="0.25">
      <c r="A52" s="19"/>
      <c r="B52" s="18"/>
      <c r="C52" s="96"/>
      <c r="D52" s="17"/>
      <c r="E52" s="27"/>
      <c r="F52" s="895" t="s">
        <v>588</v>
      </c>
      <c r="G52" s="895"/>
      <c r="H52" s="896"/>
      <c r="I52" s="896"/>
      <c r="J52" s="896"/>
      <c r="K52" s="896"/>
      <c r="L52" s="896"/>
      <c r="M52" s="897"/>
      <c r="N52" s="88">
        <v>615</v>
      </c>
      <c r="O52" s="25">
        <v>2</v>
      </c>
      <c r="P52" s="24">
        <v>3</v>
      </c>
      <c r="Q52" s="12" t="s">
        <v>112</v>
      </c>
      <c r="R52" s="22" t="s">
        <v>105</v>
      </c>
      <c r="S52" s="23" t="s">
        <v>5</v>
      </c>
      <c r="T52" s="22" t="s">
        <v>4</v>
      </c>
      <c r="U52" s="21" t="s">
        <v>3</v>
      </c>
      <c r="V52" s="262"/>
      <c r="W52" s="256"/>
      <c r="X52" s="263">
        <f t="shared" si="4"/>
        <v>261700</v>
      </c>
      <c r="Y52" s="263">
        <f t="shared" si="4"/>
        <v>270500</v>
      </c>
      <c r="Z52" s="264">
        <f t="shared" si="4"/>
        <v>280100</v>
      </c>
      <c r="AA52" s="8"/>
      <c r="AB52" s="3"/>
    </row>
    <row r="53" spans="1:28" ht="48.75" customHeight="1" thickBot="1" x14ac:dyDescent="0.25">
      <c r="A53" s="19"/>
      <c r="B53" s="18"/>
      <c r="C53" s="96"/>
      <c r="D53" s="17"/>
      <c r="E53" s="16"/>
      <c r="F53" s="15"/>
      <c r="G53" s="15"/>
      <c r="H53" s="895" t="s">
        <v>111</v>
      </c>
      <c r="I53" s="896"/>
      <c r="J53" s="896"/>
      <c r="K53" s="896"/>
      <c r="L53" s="896"/>
      <c r="M53" s="897"/>
      <c r="N53" s="88">
        <v>615</v>
      </c>
      <c r="O53" s="25">
        <v>2</v>
      </c>
      <c r="P53" s="24">
        <v>3</v>
      </c>
      <c r="Q53" s="12" t="s">
        <v>110</v>
      </c>
      <c r="R53" s="22" t="s">
        <v>105</v>
      </c>
      <c r="S53" s="23" t="s">
        <v>5</v>
      </c>
      <c r="T53" s="22" t="s">
        <v>104</v>
      </c>
      <c r="U53" s="21" t="s">
        <v>3</v>
      </c>
      <c r="V53" s="262"/>
      <c r="W53" s="256"/>
      <c r="X53" s="263">
        <f t="shared" si="4"/>
        <v>261700</v>
      </c>
      <c r="Y53" s="263">
        <f t="shared" si="4"/>
        <v>270500</v>
      </c>
      <c r="Z53" s="264">
        <f t="shared" si="4"/>
        <v>280100</v>
      </c>
      <c r="AA53" s="8"/>
      <c r="AB53" s="3"/>
    </row>
    <row r="54" spans="1:28" ht="55.5" customHeight="1" thickBot="1" x14ac:dyDescent="0.25">
      <c r="A54" s="19"/>
      <c r="B54" s="18"/>
      <c r="C54" s="96"/>
      <c r="D54" s="17"/>
      <c r="E54" s="16"/>
      <c r="F54" s="599"/>
      <c r="G54" s="599"/>
      <c r="H54" s="15"/>
      <c r="I54" s="895" t="s">
        <v>109</v>
      </c>
      <c r="J54" s="896"/>
      <c r="K54" s="896"/>
      <c r="L54" s="896"/>
      <c r="M54" s="897"/>
      <c r="N54" s="88">
        <v>615</v>
      </c>
      <c r="O54" s="25">
        <v>2</v>
      </c>
      <c r="P54" s="24">
        <v>3</v>
      </c>
      <c r="Q54" s="12" t="s">
        <v>106</v>
      </c>
      <c r="R54" s="22" t="s">
        <v>105</v>
      </c>
      <c r="S54" s="23" t="s">
        <v>5</v>
      </c>
      <c r="T54" s="22" t="s">
        <v>104</v>
      </c>
      <c r="U54" s="21" t="s">
        <v>103</v>
      </c>
      <c r="V54" s="262"/>
      <c r="W54" s="256"/>
      <c r="X54" s="263">
        <f>X56+X55</f>
        <v>261700</v>
      </c>
      <c r="Y54" s="263">
        <f>Y56+Y55</f>
        <v>270500</v>
      </c>
      <c r="Z54" s="264">
        <f>Z56+Z55</f>
        <v>280100</v>
      </c>
      <c r="AA54" s="8"/>
      <c r="AB54" s="3"/>
    </row>
    <row r="55" spans="1:28" ht="39.75" customHeight="1" thickBot="1" x14ac:dyDescent="0.25">
      <c r="A55" s="19"/>
      <c r="B55" s="18"/>
      <c r="C55" s="96"/>
      <c r="D55" s="17"/>
      <c r="E55" s="16"/>
      <c r="F55" s="599"/>
      <c r="G55" s="599"/>
      <c r="H55" s="599"/>
      <c r="I55" s="15"/>
      <c r="J55" s="905" t="s">
        <v>108</v>
      </c>
      <c r="K55" s="905"/>
      <c r="L55" s="905"/>
      <c r="M55" s="906"/>
      <c r="N55" s="88">
        <v>615</v>
      </c>
      <c r="O55" s="25">
        <v>2</v>
      </c>
      <c r="P55" s="24">
        <v>3</v>
      </c>
      <c r="Q55" s="12" t="s">
        <v>106</v>
      </c>
      <c r="R55" s="22" t="s">
        <v>105</v>
      </c>
      <c r="S55" s="23" t="s">
        <v>5</v>
      </c>
      <c r="T55" s="22" t="s">
        <v>104</v>
      </c>
      <c r="U55" s="21" t="s">
        <v>103</v>
      </c>
      <c r="V55" s="271" t="s">
        <v>107</v>
      </c>
      <c r="W55" s="256"/>
      <c r="X55" s="272">
        <v>261700</v>
      </c>
      <c r="Y55" s="272">
        <v>270500</v>
      </c>
      <c r="Z55" s="273">
        <v>280100</v>
      </c>
      <c r="AA55" s="8"/>
      <c r="AB55" s="3"/>
    </row>
    <row r="56" spans="1:28" ht="49.5" customHeight="1" thickBot="1" x14ac:dyDescent="0.25">
      <c r="A56" s="19"/>
      <c r="B56" s="18"/>
      <c r="C56" s="96"/>
      <c r="D56" s="591"/>
      <c r="E56" s="32"/>
      <c r="F56" s="584"/>
      <c r="G56" s="584"/>
      <c r="H56" s="584"/>
      <c r="I56" s="584"/>
      <c r="J56" s="901" t="s">
        <v>42</v>
      </c>
      <c r="K56" s="901"/>
      <c r="L56" s="901"/>
      <c r="M56" s="902"/>
      <c r="N56" s="88">
        <v>615</v>
      </c>
      <c r="O56" s="14">
        <v>2</v>
      </c>
      <c r="P56" s="13">
        <v>3</v>
      </c>
      <c r="Q56" s="12" t="s">
        <v>106</v>
      </c>
      <c r="R56" s="10" t="s">
        <v>105</v>
      </c>
      <c r="S56" s="11" t="s">
        <v>5</v>
      </c>
      <c r="T56" s="10" t="s">
        <v>104</v>
      </c>
      <c r="U56" s="9" t="s">
        <v>103</v>
      </c>
      <c r="V56" s="265" t="s">
        <v>37</v>
      </c>
      <c r="W56" s="256"/>
      <c r="X56" s="266"/>
      <c r="Y56" s="266"/>
      <c r="Z56" s="267"/>
      <c r="AA56" s="8"/>
      <c r="AB56" s="3"/>
    </row>
    <row r="57" spans="1:28" ht="33.75" customHeight="1" thickBot="1" x14ac:dyDescent="0.25">
      <c r="A57" s="19"/>
      <c r="B57" s="18"/>
      <c r="C57" s="96"/>
      <c r="D57" s="912" t="s">
        <v>102</v>
      </c>
      <c r="E57" s="912"/>
      <c r="F57" s="912"/>
      <c r="G57" s="912"/>
      <c r="H57" s="912"/>
      <c r="I57" s="912"/>
      <c r="J57" s="912"/>
      <c r="K57" s="912"/>
      <c r="L57" s="912"/>
      <c r="M57" s="928"/>
      <c r="N57" s="88">
        <v>615</v>
      </c>
      <c r="O57" s="671">
        <v>3</v>
      </c>
      <c r="P57" s="72" t="s">
        <v>1</v>
      </c>
      <c r="Q57" s="12" t="s">
        <v>1</v>
      </c>
      <c r="R57" s="672" t="s">
        <v>1</v>
      </c>
      <c r="S57" s="456" t="s">
        <v>1</v>
      </c>
      <c r="T57" s="672" t="s">
        <v>1</v>
      </c>
      <c r="U57" s="457" t="s">
        <v>1</v>
      </c>
      <c r="V57" s="282"/>
      <c r="W57" s="256"/>
      <c r="X57" s="459">
        <f>X62+X63</f>
        <v>70375</v>
      </c>
      <c r="Y57" s="459">
        <f>Y58+Y63</f>
        <v>70375</v>
      </c>
      <c r="Z57" s="459">
        <f>Z63+Z62</f>
        <v>70375</v>
      </c>
      <c r="AA57" s="8"/>
      <c r="AB57" s="3"/>
    </row>
    <row r="58" spans="1:28" ht="23.25" customHeight="1" thickBot="1" x14ac:dyDescent="0.25">
      <c r="A58" s="19"/>
      <c r="B58" s="18"/>
      <c r="C58" s="96"/>
      <c r="D58" s="28"/>
      <c r="E58" s="929" t="s">
        <v>98</v>
      </c>
      <c r="F58" s="919"/>
      <c r="G58" s="919"/>
      <c r="H58" s="919"/>
      <c r="I58" s="919"/>
      <c r="J58" s="919"/>
      <c r="K58" s="919"/>
      <c r="L58" s="919"/>
      <c r="M58" s="920"/>
      <c r="N58" s="88">
        <v>615</v>
      </c>
      <c r="O58" s="78">
        <v>3</v>
      </c>
      <c r="P58" s="79">
        <v>10</v>
      </c>
      <c r="Q58" s="477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268"/>
      <c r="W58" s="478"/>
      <c r="X58" s="269">
        <f t="shared" ref="X58:Z60" si="5">X59</f>
        <v>63375</v>
      </c>
      <c r="Y58" s="269">
        <f t="shared" si="5"/>
        <v>63375</v>
      </c>
      <c r="Z58" s="270">
        <f t="shared" si="5"/>
        <v>63375</v>
      </c>
      <c r="AA58" s="8"/>
      <c r="AB58" s="3"/>
    </row>
    <row r="59" spans="1:28" ht="78.75" customHeight="1" thickBot="1" x14ac:dyDescent="0.25">
      <c r="A59" s="19"/>
      <c r="B59" s="18"/>
      <c r="C59" s="96"/>
      <c r="D59" s="17"/>
      <c r="E59" s="27"/>
      <c r="F59" s="895" t="s">
        <v>589</v>
      </c>
      <c r="G59" s="896"/>
      <c r="H59" s="896"/>
      <c r="I59" s="896"/>
      <c r="J59" s="896"/>
      <c r="K59" s="896"/>
      <c r="L59" s="896"/>
      <c r="M59" s="897"/>
      <c r="N59" s="88">
        <v>615</v>
      </c>
      <c r="O59" s="25">
        <v>3</v>
      </c>
      <c r="P59" s="24">
        <v>10</v>
      </c>
      <c r="Q59" s="12" t="s">
        <v>9</v>
      </c>
      <c r="R59" s="22">
        <v>85</v>
      </c>
      <c r="S59" s="23" t="s">
        <v>5</v>
      </c>
      <c r="T59" s="22" t="s">
        <v>4</v>
      </c>
      <c r="U59" s="21" t="s">
        <v>3</v>
      </c>
      <c r="V59" s="262"/>
      <c r="W59" s="256"/>
      <c r="X59" s="263">
        <f>X60</f>
        <v>63375</v>
      </c>
      <c r="Y59" s="263">
        <f t="shared" si="5"/>
        <v>63375</v>
      </c>
      <c r="Z59" s="263">
        <f t="shared" si="5"/>
        <v>63375</v>
      </c>
      <c r="AA59" s="8"/>
      <c r="AB59" s="3"/>
    </row>
    <row r="60" spans="1:28" ht="54.75" customHeight="1" thickBot="1" x14ac:dyDescent="0.25">
      <c r="A60" s="19"/>
      <c r="B60" s="18"/>
      <c r="C60" s="96"/>
      <c r="D60" s="17"/>
      <c r="E60" s="16"/>
      <c r="F60" s="599"/>
      <c r="G60" s="15"/>
      <c r="H60" s="895" t="s">
        <v>97</v>
      </c>
      <c r="I60" s="896"/>
      <c r="J60" s="896"/>
      <c r="K60" s="896"/>
      <c r="L60" s="896"/>
      <c r="M60" s="897"/>
      <c r="N60" s="88">
        <v>615</v>
      </c>
      <c r="O60" s="25">
        <v>3</v>
      </c>
      <c r="P60" s="24">
        <v>10</v>
      </c>
      <c r="Q60" s="12" t="s">
        <v>96</v>
      </c>
      <c r="R60" s="22">
        <v>85</v>
      </c>
      <c r="S60" s="23">
        <v>9</v>
      </c>
      <c r="T60" s="22">
        <v>0</v>
      </c>
      <c r="U60" s="21" t="s">
        <v>3</v>
      </c>
      <c r="V60" s="262"/>
      <c r="W60" s="256"/>
      <c r="X60" s="263">
        <f t="shared" si="5"/>
        <v>63375</v>
      </c>
      <c r="Y60" s="263">
        <f t="shared" si="5"/>
        <v>63375</v>
      </c>
      <c r="Z60" s="264">
        <f t="shared" si="5"/>
        <v>63375</v>
      </c>
      <c r="AA60" s="8"/>
      <c r="AB60" s="3"/>
    </row>
    <row r="61" spans="1:28" ht="53.25" customHeight="1" thickBot="1" x14ac:dyDescent="0.25">
      <c r="A61" s="19"/>
      <c r="B61" s="18"/>
      <c r="C61" s="96"/>
      <c r="D61" s="17"/>
      <c r="E61" s="16"/>
      <c r="F61" s="599"/>
      <c r="G61" s="599"/>
      <c r="H61" s="15"/>
      <c r="I61" s="895" t="s">
        <v>95</v>
      </c>
      <c r="J61" s="896"/>
      <c r="K61" s="896"/>
      <c r="L61" s="896"/>
      <c r="M61" s="897"/>
      <c r="N61" s="88">
        <v>615</v>
      </c>
      <c r="O61" s="25">
        <v>3</v>
      </c>
      <c r="P61" s="24">
        <v>10</v>
      </c>
      <c r="Q61" s="12" t="s">
        <v>94</v>
      </c>
      <c r="R61" s="22">
        <v>85</v>
      </c>
      <c r="S61" s="23">
        <v>9</v>
      </c>
      <c r="T61" s="22">
        <v>2</v>
      </c>
      <c r="U61" s="21">
        <v>93154</v>
      </c>
      <c r="V61" s="262"/>
      <c r="W61" s="256"/>
      <c r="X61" s="263">
        <f>X62</f>
        <v>63375</v>
      </c>
      <c r="Y61" s="263">
        <f>Y62</f>
        <v>63375</v>
      </c>
      <c r="Z61" s="263">
        <f>Z62</f>
        <v>63375</v>
      </c>
      <c r="AA61" s="8"/>
      <c r="AB61" s="3"/>
    </row>
    <row r="62" spans="1:28" ht="53.25" customHeight="1" thickBot="1" x14ac:dyDescent="0.25">
      <c r="A62" s="19"/>
      <c r="B62" s="18"/>
      <c r="C62" s="96"/>
      <c r="D62" s="761"/>
      <c r="E62" s="32"/>
      <c r="F62" s="758"/>
      <c r="G62" s="758"/>
      <c r="H62" s="762"/>
      <c r="I62" s="762"/>
      <c r="J62" s="757"/>
      <c r="K62" s="757"/>
      <c r="L62" s="757"/>
      <c r="M62" s="758" t="s">
        <v>42</v>
      </c>
      <c r="N62" s="88">
        <v>615</v>
      </c>
      <c r="O62" s="14">
        <v>3</v>
      </c>
      <c r="P62" s="13">
        <v>10</v>
      </c>
      <c r="Q62" s="12" t="s">
        <v>94</v>
      </c>
      <c r="R62" s="10">
        <v>85</v>
      </c>
      <c r="S62" s="11">
        <v>9</v>
      </c>
      <c r="T62" s="10">
        <v>2</v>
      </c>
      <c r="U62" s="9">
        <v>93154</v>
      </c>
      <c r="V62" s="265" t="s">
        <v>37</v>
      </c>
      <c r="W62" s="256"/>
      <c r="X62" s="266">
        <v>63375</v>
      </c>
      <c r="Y62" s="266">
        <v>63375</v>
      </c>
      <c r="Z62" s="267">
        <v>63375</v>
      </c>
      <c r="AA62" s="8"/>
      <c r="AB62" s="764"/>
    </row>
    <row r="63" spans="1:28" ht="49.5" customHeight="1" thickBot="1" x14ac:dyDescent="0.25">
      <c r="A63" s="19"/>
      <c r="B63" s="18"/>
      <c r="C63" s="96"/>
      <c r="D63" s="591"/>
      <c r="E63" s="32"/>
      <c r="F63" s="584"/>
      <c r="G63" s="584"/>
      <c r="H63" s="584"/>
      <c r="I63" s="586"/>
      <c r="J63" s="901" t="s">
        <v>42</v>
      </c>
      <c r="K63" s="901"/>
      <c r="L63" s="901"/>
      <c r="M63" s="902"/>
      <c r="N63" s="88">
        <v>615</v>
      </c>
      <c r="O63" s="14">
        <v>3</v>
      </c>
      <c r="P63" s="13">
        <v>4</v>
      </c>
      <c r="Q63" s="12" t="s">
        <v>94</v>
      </c>
      <c r="R63" s="10">
        <v>75</v>
      </c>
      <c r="S63" s="11">
        <v>0</v>
      </c>
      <c r="T63" s="10">
        <v>0</v>
      </c>
      <c r="U63" s="9">
        <v>59302</v>
      </c>
      <c r="V63" s="265" t="s">
        <v>37</v>
      </c>
      <c r="W63" s="256"/>
      <c r="X63" s="266">
        <v>7000</v>
      </c>
      <c r="Y63" s="266">
        <v>7000</v>
      </c>
      <c r="Z63" s="267">
        <v>7000</v>
      </c>
      <c r="AA63" s="8"/>
      <c r="AB63" s="3"/>
    </row>
    <row r="64" spans="1:28" ht="23.25" customHeight="1" thickBot="1" x14ac:dyDescent="0.25">
      <c r="A64" s="19"/>
      <c r="B64" s="18"/>
      <c r="C64" s="96"/>
      <c r="D64" s="912" t="s">
        <v>93</v>
      </c>
      <c r="E64" s="913"/>
      <c r="F64" s="913"/>
      <c r="G64" s="913"/>
      <c r="H64" s="913"/>
      <c r="I64" s="913"/>
      <c r="J64" s="915"/>
      <c r="K64" s="915"/>
      <c r="L64" s="915"/>
      <c r="M64" s="916"/>
      <c r="N64" s="88">
        <v>615</v>
      </c>
      <c r="O64" s="31">
        <v>4</v>
      </c>
      <c r="P64" s="30" t="s">
        <v>1</v>
      </c>
      <c r="Q64" s="444" t="s">
        <v>1</v>
      </c>
      <c r="R64" s="103" t="s">
        <v>1</v>
      </c>
      <c r="S64" s="104" t="s">
        <v>1</v>
      </c>
      <c r="T64" s="103" t="s">
        <v>1</v>
      </c>
      <c r="U64" s="105" t="s">
        <v>1</v>
      </c>
      <c r="V64" s="277"/>
      <c r="W64" s="445"/>
      <c r="X64" s="278">
        <f>X65+X77</f>
        <v>28569540.670000002</v>
      </c>
      <c r="Y64" s="278">
        <f>Y65+Y77</f>
        <v>2935003.74</v>
      </c>
      <c r="Z64" s="279">
        <f>Z65+Z77</f>
        <v>2820288.1100000003</v>
      </c>
      <c r="AA64" s="8"/>
      <c r="AB64" s="3"/>
    </row>
    <row r="65" spans="1:28" ht="23.25" customHeight="1" thickBot="1" x14ac:dyDescent="0.25">
      <c r="A65" s="19"/>
      <c r="B65" s="18"/>
      <c r="C65" s="96"/>
      <c r="D65" s="28"/>
      <c r="E65" s="898" t="s">
        <v>92</v>
      </c>
      <c r="F65" s="899"/>
      <c r="G65" s="899"/>
      <c r="H65" s="899"/>
      <c r="I65" s="899"/>
      <c r="J65" s="899"/>
      <c r="K65" s="899"/>
      <c r="L65" s="899"/>
      <c r="M65" s="900"/>
      <c r="N65" s="88">
        <v>615</v>
      </c>
      <c r="O65" s="82">
        <v>4</v>
      </c>
      <c r="P65" s="83">
        <v>9</v>
      </c>
      <c r="Q65" s="80" t="s">
        <v>1</v>
      </c>
      <c r="R65" s="84" t="s">
        <v>1</v>
      </c>
      <c r="S65" s="85" t="s">
        <v>1</v>
      </c>
      <c r="T65" s="84" t="s">
        <v>1</v>
      </c>
      <c r="U65" s="86" t="s">
        <v>1</v>
      </c>
      <c r="V65" s="258"/>
      <c r="W65" s="259"/>
      <c r="X65" s="260">
        <f>X67</f>
        <v>28469540.670000002</v>
      </c>
      <c r="Y65" s="260">
        <f t="shared" ref="Y65:Z65" si="6">Y66</f>
        <v>2835003.74</v>
      </c>
      <c r="Z65" s="261">
        <f t="shared" si="6"/>
        <v>2357288.1100000003</v>
      </c>
      <c r="AA65" s="8"/>
      <c r="AB65" s="3"/>
    </row>
    <row r="66" spans="1:28" ht="83.25" customHeight="1" thickBot="1" x14ac:dyDescent="0.25">
      <c r="A66" s="19"/>
      <c r="B66" s="18"/>
      <c r="C66" s="96"/>
      <c r="D66" s="17"/>
      <c r="E66" s="27"/>
      <c r="F66" s="895" t="s">
        <v>590</v>
      </c>
      <c r="G66" s="896"/>
      <c r="H66" s="896"/>
      <c r="I66" s="896"/>
      <c r="J66" s="896"/>
      <c r="K66" s="896"/>
      <c r="L66" s="896"/>
      <c r="M66" s="897"/>
      <c r="N66" s="88">
        <v>615</v>
      </c>
      <c r="O66" s="25">
        <v>4</v>
      </c>
      <c r="P66" s="24">
        <v>9</v>
      </c>
      <c r="Q66" s="12" t="s">
        <v>9</v>
      </c>
      <c r="R66" s="22" t="s">
        <v>7</v>
      </c>
      <c r="S66" s="23" t="s">
        <v>5</v>
      </c>
      <c r="T66" s="22" t="s">
        <v>4</v>
      </c>
      <c r="U66" s="21" t="s">
        <v>3</v>
      </c>
      <c r="V66" s="262"/>
      <c r="W66" s="256"/>
      <c r="X66" s="263">
        <f>X72+X75+X76</f>
        <v>28469540.670000002</v>
      </c>
      <c r="Y66" s="263">
        <f>Y76+Y75</f>
        <v>2835003.74</v>
      </c>
      <c r="Z66" s="264">
        <f>Z75+Z76</f>
        <v>2357288.1100000003</v>
      </c>
      <c r="AA66" s="8"/>
      <c r="AB66" s="3"/>
    </row>
    <row r="67" spans="1:28" ht="23.25" customHeight="1" thickBot="1" x14ac:dyDescent="0.25">
      <c r="A67" s="19"/>
      <c r="B67" s="18"/>
      <c r="C67" s="96"/>
      <c r="D67" s="17"/>
      <c r="E67" s="16"/>
      <c r="F67" s="15"/>
      <c r="G67" s="895" t="s">
        <v>91</v>
      </c>
      <c r="H67" s="896"/>
      <c r="I67" s="896"/>
      <c r="J67" s="896"/>
      <c r="K67" s="896"/>
      <c r="L67" s="896"/>
      <c r="M67" s="897"/>
      <c r="N67" s="88">
        <v>615</v>
      </c>
      <c r="O67" s="25">
        <v>4</v>
      </c>
      <c r="P67" s="24">
        <v>9</v>
      </c>
      <c r="Q67" s="12" t="s">
        <v>90</v>
      </c>
      <c r="R67" s="22" t="s">
        <v>7</v>
      </c>
      <c r="S67" s="23" t="s">
        <v>25</v>
      </c>
      <c r="T67" s="22" t="s">
        <v>4</v>
      </c>
      <c r="U67" s="21" t="s">
        <v>3</v>
      </c>
      <c r="V67" s="262"/>
      <c r="W67" s="256"/>
      <c r="X67" s="263">
        <f>X75+X72+X76</f>
        <v>28469540.670000002</v>
      </c>
      <c r="Y67" s="263">
        <f>Y66</f>
        <v>2835003.74</v>
      </c>
      <c r="Z67" s="264">
        <f>Z66</f>
        <v>2357288.1100000003</v>
      </c>
      <c r="AA67" s="8"/>
      <c r="AB67" s="3"/>
    </row>
    <row r="68" spans="1:28" ht="52.5" customHeight="1" thickBot="1" x14ac:dyDescent="0.25">
      <c r="A68" s="19"/>
      <c r="B68" s="18"/>
      <c r="C68" s="96"/>
      <c r="D68" s="17"/>
      <c r="E68" s="16"/>
      <c r="F68" s="599"/>
      <c r="G68" s="15"/>
      <c r="H68" s="895" t="s">
        <v>89</v>
      </c>
      <c r="I68" s="896"/>
      <c r="J68" s="896"/>
      <c r="K68" s="896"/>
      <c r="L68" s="896"/>
      <c r="M68" s="897"/>
      <c r="N68" s="88">
        <v>615</v>
      </c>
      <c r="O68" s="25">
        <v>4</v>
      </c>
      <c r="P68" s="24">
        <v>9</v>
      </c>
      <c r="Q68" s="12" t="s">
        <v>88</v>
      </c>
      <c r="R68" s="22" t="s">
        <v>7</v>
      </c>
      <c r="S68" s="23" t="s">
        <v>25</v>
      </c>
      <c r="T68" s="22" t="s">
        <v>85</v>
      </c>
      <c r="U68" s="21" t="s">
        <v>3</v>
      </c>
      <c r="V68" s="262"/>
      <c r="W68" s="256"/>
      <c r="X68" s="263">
        <f>X69+X71</f>
        <v>26705860</v>
      </c>
      <c r="Y68" s="263">
        <f t="shared" ref="Y68:Z68" si="7">Y69+Y71</f>
        <v>0</v>
      </c>
      <c r="Z68" s="263">
        <f t="shared" si="7"/>
        <v>0</v>
      </c>
      <c r="AA68" s="8"/>
      <c r="AB68" s="3"/>
    </row>
    <row r="69" spans="1:28" ht="36.75" customHeight="1" thickBot="1" x14ac:dyDescent="0.25">
      <c r="A69" s="19"/>
      <c r="B69" s="18"/>
      <c r="C69" s="96"/>
      <c r="D69" s="17"/>
      <c r="E69" s="16"/>
      <c r="F69" s="599"/>
      <c r="G69" s="599"/>
      <c r="H69" s="15"/>
      <c r="I69" s="895" t="s">
        <v>87</v>
      </c>
      <c r="J69" s="896"/>
      <c r="K69" s="896"/>
      <c r="L69" s="896"/>
      <c r="M69" s="897"/>
      <c r="N69" s="88">
        <v>615</v>
      </c>
      <c r="O69" s="25">
        <v>4</v>
      </c>
      <c r="P69" s="24">
        <v>9</v>
      </c>
      <c r="Q69" s="12" t="s">
        <v>86</v>
      </c>
      <c r="R69" s="22" t="s">
        <v>7</v>
      </c>
      <c r="S69" s="23" t="s">
        <v>25</v>
      </c>
      <c r="T69" s="22" t="s">
        <v>85</v>
      </c>
      <c r="U69" s="21" t="s">
        <v>84</v>
      </c>
      <c r="V69" s="262"/>
      <c r="W69" s="256"/>
      <c r="X69" s="263">
        <f>X70</f>
        <v>0</v>
      </c>
      <c r="Y69" s="264">
        <f>Y70</f>
        <v>0</v>
      </c>
      <c r="Z69" s="264">
        <f>Z70</f>
        <v>0</v>
      </c>
      <c r="AA69" s="8"/>
      <c r="AB69" s="3"/>
    </row>
    <row r="70" spans="1:28" ht="48" customHeight="1" thickBot="1" x14ac:dyDescent="0.25">
      <c r="A70" s="19"/>
      <c r="B70" s="18"/>
      <c r="C70" s="96"/>
      <c r="D70" s="17"/>
      <c r="E70" s="16"/>
      <c r="F70" s="599"/>
      <c r="G70" s="599"/>
      <c r="H70" s="584"/>
      <c r="I70" s="586"/>
      <c r="J70" s="901" t="s">
        <v>42</v>
      </c>
      <c r="K70" s="901"/>
      <c r="L70" s="901"/>
      <c r="M70" s="902"/>
      <c r="N70" s="88">
        <v>615</v>
      </c>
      <c r="O70" s="14">
        <v>4</v>
      </c>
      <c r="P70" s="13">
        <v>9</v>
      </c>
      <c r="Q70" s="12" t="s">
        <v>86</v>
      </c>
      <c r="R70" s="10" t="s">
        <v>7</v>
      </c>
      <c r="S70" s="11" t="s">
        <v>25</v>
      </c>
      <c r="T70" s="10" t="s">
        <v>85</v>
      </c>
      <c r="U70" s="9" t="s">
        <v>84</v>
      </c>
      <c r="V70" s="265" t="s">
        <v>37</v>
      </c>
      <c r="W70" s="256"/>
      <c r="X70" s="266"/>
      <c r="Y70" s="266"/>
      <c r="Z70" s="266"/>
      <c r="AA70" s="8"/>
      <c r="AB70" s="3"/>
    </row>
    <row r="71" spans="1:28" ht="48" customHeight="1" thickBot="1" x14ac:dyDescent="0.25">
      <c r="A71" s="19"/>
      <c r="B71" s="18"/>
      <c r="C71" s="96"/>
      <c r="D71" s="17"/>
      <c r="E71" s="16"/>
      <c r="F71" s="667"/>
      <c r="G71" s="667"/>
      <c r="H71" s="664"/>
      <c r="I71" s="668"/>
      <c r="J71" s="74"/>
      <c r="K71" s="74"/>
      <c r="L71" s="74"/>
      <c r="M71" s="666" t="s">
        <v>546</v>
      </c>
      <c r="N71" s="88">
        <v>615</v>
      </c>
      <c r="O71" s="14">
        <v>4</v>
      </c>
      <c r="P71" s="13">
        <v>9</v>
      </c>
      <c r="Q71" s="12"/>
      <c r="R71" s="14">
        <v>85</v>
      </c>
      <c r="S71" s="11">
        <v>2</v>
      </c>
      <c r="T71" s="10">
        <v>5</v>
      </c>
      <c r="U71" s="443">
        <v>0</v>
      </c>
      <c r="V71" s="280"/>
      <c r="W71" s="682"/>
      <c r="X71" s="281">
        <f>X72</f>
        <v>26705860</v>
      </c>
      <c r="Y71" s="281"/>
      <c r="Z71" s="281">
        <f t="shared" ref="Z71" si="8">Z72</f>
        <v>0</v>
      </c>
      <c r="AA71" s="8"/>
      <c r="AB71" s="3"/>
    </row>
    <row r="72" spans="1:28" ht="48" customHeight="1" thickBot="1" x14ac:dyDescent="0.25">
      <c r="A72" s="19"/>
      <c r="B72" s="18"/>
      <c r="C72" s="96"/>
      <c r="D72" s="17"/>
      <c r="E72" s="16"/>
      <c r="F72" s="667"/>
      <c r="G72" s="667"/>
      <c r="H72" s="664"/>
      <c r="I72" s="668"/>
      <c r="J72" s="74"/>
      <c r="K72" s="74"/>
      <c r="L72" s="74"/>
      <c r="M72" s="666" t="s">
        <v>739</v>
      </c>
      <c r="N72" s="88">
        <v>615</v>
      </c>
      <c r="O72" s="14">
        <v>4</v>
      </c>
      <c r="P72" s="13">
        <v>9</v>
      </c>
      <c r="Q72" s="12"/>
      <c r="R72" s="14">
        <v>85</v>
      </c>
      <c r="S72" s="11">
        <v>2</v>
      </c>
      <c r="T72" s="10">
        <v>5</v>
      </c>
      <c r="U72" s="443" t="s">
        <v>736</v>
      </c>
      <c r="V72" s="448">
        <v>240</v>
      </c>
      <c r="W72" s="256"/>
      <c r="X72" s="272">
        <v>26705860</v>
      </c>
      <c r="Y72" s="272"/>
      <c r="Z72" s="272"/>
      <c r="AA72" s="8"/>
      <c r="AB72" s="3"/>
    </row>
    <row r="73" spans="1:28" ht="49.5" customHeight="1" thickBot="1" x14ac:dyDescent="0.25">
      <c r="A73" s="19"/>
      <c r="B73" s="18"/>
      <c r="C73" s="96"/>
      <c r="D73" s="17"/>
      <c r="E73" s="16"/>
      <c r="F73" s="599"/>
      <c r="G73" s="599"/>
      <c r="H73" s="895" t="s">
        <v>83</v>
      </c>
      <c r="I73" s="896"/>
      <c r="J73" s="917"/>
      <c r="K73" s="917"/>
      <c r="L73" s="917"/>
      <c r="M73" s="918"/>
      <c r="N73" s="88">
        <v>615</v>
      </c>
      <c r="O73" s="35">
        <v>4</v>
      </c>
      <c r="P73" s="34">
        <v>9</v>
      </c>
      <c r="Q73" s="12" t="s">
        <v>82</v>
      </c>
      <c r="R73" s="100" t="s">
        <v>7</v>
      </c>
      <c r="S73" s="101" t="s">
        <v>25</v>
      </c>
      <c r="T73" s="100" t="s">
        <v>79</v>
      </c>
      <c r="U73" s="102" t="s">
        <v>3</v>
      </c>
      <c r="V73" s="274"/>
      <c r="W73" s="256"/>
      <c r="X73" s="263">
        <f t="shared" ref="X73:Z73" si="9">X74</f>
        <v>923680.67</v>
      </c>
      <c r="Y73" s="263">
        <f t="shared" si="9"/>
        <v>1995003.74</v>
      </c>
      <c r="Z73" s="264">
        <f t="shared" si="9"/>
        <v>1517288.11</v>
      </c>
      <c r="AA73" s="8"/>
      <c r="AB73" s="3"/>
    </row>
    <row r="74" spans="1:28" ht="33.75" customHeight="1" x14ac:dyDescent="0.2">
      <c r="A74" s="19"/>
      <c r="B74" s="18"/>
      <c r="C74" s="96"/>
      <c r="D74" s="17"/>
      <c r="E74" s="16"/>
      <c r="F74" s="599"/>
      <c r="G74" s="599"/>
      <c r="H74" s="15"/>
      <c r="I74" s="895" t="s">
        <v>81</v>
      </c>
      <c r="J74" s="896"/>
      <c r="K74" s="896"/>
      <c r="L74" s="896"/>
      <c r="M74" s="897"/>
      <c r="N74" s="88">
        <v>615</v>
      </c>
      <c r="O74" s="25">
        <v>4</v>
      </c>
      <c r="P74" s="24">
        <v>9</v>
      </c>
      <c r="Q74" s="12" t="s">
        <v>80</v>
      </c>
      <c r="R74" s="22" t="s">
        <v>7</v>
      </c>
      <c r="S74" s="23" t="s">
        <v>25</v>
      </c>
      <c r="T74" s="22" t="s">
        <v>79</v>
      </c>
      <c r="U74" s="21" t="s">
        <v>78</v>
      </c>
      <c r="V74" s="262"/>
      <c r="W74" s="256"/>
      <c r="X74" s="263">
        <f>X75</f>
        <v>923680.67</v>
      </c>
      <c r="Y74" s="263">
        <f>Y75</f>
        <v>1995003.74</v>
      </c>
      <c r="Z74" s="264">
        <f>Z75</f>
        <v>1517288.11</v>
      </c>
      <c r="AA74" s="8"/>
      <c r="AB74" s="3"/>
    </row>
    <row r="75" spans="1:28" ht="51.6" customHeight="1" thickBot="1" x14ac:dyDescent="0.25">
      <c r="A75" s="19"/>
      <c r="B75" s="18"/>
      <c r="C75" s="96"/>
      <c r="D75" s="852"/>
      <c r="E75" s="32"/>
      <c r="F75" s="850"/>
      <c r="G75" s="850"/>
      <c r="H75" s="851"/>
      <c r="I75" s="851"/>
      <c r="J75" s="849"/>
      <c r="K75" s="849"/>
      <c r="L75" s="849"/>
      <c r="M75" s="901" t="s">
        <v>42</v>
      </c>
      <c r="N75" s="901"/>
      <c r="O75" s="901"/>
      <c r="P75" s="902"/>
      <c r="Q75" s="12" t="s">
        <v>80</v>
      </c>
      <c r="R75" s="10" t="s">
        <v>7</v>
      </c>
      <c r="S75" s="11" t="s">
        <v>25</v>
      </c>
      <c r="T75" s="10" t="s">
        <v>79</v>
      </c>
      <c r="U75" s="9" t="s">
        <v>78</v>
      </c>
      <c r="V75" s="265" t="s">
        <v>37</v>
      </c>
      <c r="W75" s="256"/>
      <c r="X75" s="266">
        <v>923680.67</v>
      </c>
      <c r="Y75" s="266">
        <v>1995003.74</v>
      </c>
      <c r="Z75" s="267">
        <v>1517288.11</v>
      </c>
      <c r="AA75" s="8"/>
      <c r="AB75" s="853"/>
    </row>
    <row r="76" spans="1:28" ht="21.6" customHeight="1" thickBot="1" x14ac:dyDescent="0.25">
      <c r="A76" s="19"/>
      <c r="B76" s="18"/>
      <c r="C76" s="96"/>
      <c r="D76" s="17"/>
      <c r="E76" s="32"/>
      <c r="F76" s="584"/>
      <c r="G76" s="584"/>
      <c r="H76" s="584"/>
      <c r="I76" s="586"/>
      <c r="J76" s="901" t="s">
        <v>719</v>
      </c>
      <c r="K76" s="901"/>
      <c r="L76" s="901"/>
      <c r="M76" s="902"/>
      <c r="N76" s="88">
        <v>615</v>
      </c>
      <c r="O76" s="14">
        <v>4</v>
      </c>
      <c r="P76" s="13">
        <v>9</v>
      </c>
      <c r="Q76" s="12" t="s">
        <v>80</v>
      </c>
      <c r="R76" s="10" t="s">
        <v>7</v>
      </c>
      <c r="S76" s="11">
        <v>6</v>
      </c>
      <c r="T76" s="10">
        <v>3</v>
      </c>
      <c r="U76" s="9">
        <v>90038</v>
      </c>
      <c r="V76" s="265" t="s">
        <v>37</v>
      </c>
      <c r="W76" s="256"/>
      <c r="X76" s="266">
        <v>840000</v>
      </c>
      <c r="Y76" s="266">
        <v>840000</v>
      </c>
      <c r="Z76" s="267">
        <v>840000</v>
      </c>
      <c r="AA76" s="8"/>
      <c r="AB76" s="3"/>
    </row>
    <row r="77" spans="1:28" ht="33" customHeight="1" thickBot="1" x14ac:dyDescent="0.25">
      <c r="A77" s="19"/>
      <c r="B77" s="18"/>
      <c r="C77" s="96"/>
      <c r="D77" s="17"/>
      <c r="E77" s="898" t="s">
        <v>77</v>
      </c>
      <c r="F77" s="899"/>
      <c r="G77" s="899"/>
      <c r="H77" s="899"/>
      <c r="I77" s="899"/>
      <c r="J77" s="919"/>
      <c r="K77" s="919"/>
      <c r="L77" s="919"/>
      <c r="M77" s="920"/>
      <c r="N77" s="88">
        <v>615</v>
      </c>
      <c r="O77" s="78">
        <v>4</v>
      </c>
      <c r="P77" s="79">
        <v>12</v>
      </c>
      <c r="Q77" s="80" t="s">
        <v>1</v>
      </c>
      <c r="R77" s="97" t="s">
        <v>1</v>
      </c>
      <c r="S77" s="98" t="s">
        <v>1</v>
      </c>
      <c r="T77" s="97" t="s">
        <v>1</v>
      </c>
      <c r="U77" s="99" t="s">
        <v>1</v>
      </c>
      <c r="V77" s="268"/>
      <c r="W77" s="259"/>
      <c r="X77" s="260">
        <f t="shared" ref="X77:Z79" si="10">X78</f>
        <v>100000</v>
      </c>
      <c r="Y77" s="260">
        <f t="shared" si="10"/>
        <v>100000</v>
      </c>
      <c r="Z77" s="261">
        <f>Z82+Z85</f>
        <v>463000</v>
      </c>
      <c r="AA77" s="8"/>
      <c r="AB77" s="3"/>
    </row>
    <row r="78" spans="1:28" ht="81" customHeight="1" thickBot="1" x14ac:dyDescent="0.25">
      <c r="A78" s="19"/>
      <c r="B78" s="18"/>
      <c r="C78" s="96"/>
      <c r="D78" s="17"/>
      <c r="E78" s="27"/>
      <c r="F78" s="895" t="s">
        <v>591</v>
      </c>
      <c r="G78" s="896"/>
      <c r="H78" s="896"/>
      <c r="I78" s="896"/>
      <c r="J78" s="896"/>
      <c r="K78" s="896"/>
      <c r="L78" s="896"/>
      <c r="M78" s="897"/>
      <c r="N78" s="88">
        <v>615</v>
      </c>
      <c r="O78" s="25">
        <v>4</v>
      </c>
      <c r="P78" s="24">
        <v>12</v>
      </c>
      <c r="Q78" s="12" t="s">
        <v>9</v>
      </c>
      <c r="R78" s="22" t="s">
        <v>7</v>
      </c>
      <c r="S78" s="23" t="s">
        <v>5</v>
      </c>
      <c r="T78" s="22" t="s">
        <v>4</v>
      </c>
      <c r="U78" s="21" t="s">
        <v>3</v>
      </c>
      <c r="V78" s="262"/>
      <c r="W78" s="256"/>
      <c r="X78" s="263">
        <f t="shared" si="10"/>
        <v>100000</v>
      </c>
      <c r="Y78" s="263">
        <f t="shared" si="10"/>
        <v>100000</v>
      </c>
      <c r="Z78" s="264">
        <f>Z82+Z85</f>
        <v>463000</v>
      </c>
      <c r="AA78" s="8"/>
      <c r="AB78" s="3"/>
    </row>
    <row r="79" spans="1:28" ht="33.75" customHeight="1" thickBot="1" x14ac:dyDescent="0.25">
      <c r="A79" s="19"/>
      <c r="B79" s="18"/>
      <c r="C79" s="96"/>
      <c r="D79" s="17"/>
      <c r="E79" s="16"/>
      <c r="F79" s="15"/>
      <c r="G79" s="895" t="s">
        <v>407</v>
      </c>
      <c r="H79" s="896"/>
      <c r="I79" s="896"/>
      <c r="J79" s="896"/>
      <c r="K79" s="896"/>
      <c r="L79" s="896"/>
      <c r="M79" s="897"/>
      <c r="N79" s="88">
        <v>615</v>
      </c>
      <c r="O79" s="25">
        <v>4</v>
      </c>
      <c r="P79" s="24">
        <v>12</v>
      </c>
      <c r="Q79" s="12" t="s">
        <v>76</v>
      </c>
      <c r="R79" s="22" t="s">
        <v>7</v>
      </c>
      <c r="S79" s="23">
        <v>1</v>
      </c>
      <c r="T79" s="22" t="s">
        <v>4</v>
      </c>
      <c r="U79" s="21" t="s">
        <v>3</v>
      </c>
      <c r="V79" s="262"/>
      <c r="W79" s="256"/>
      <c r="X79" s="263">
        <f>X80</f>
        <v>100000</v>
      </c>
      <c r="Y79" s="263">
        <f t="shared" si="10"/>
        <v>100000</v>
      </c>
      <c r="Z79" s="263">
        <f t="shared" si="10"/>
        <v>100000</v>
      </c>
      <c r="AA79" s="8"/>
      <c r="AB79" s="3"/>
    </row>
    <row r="80" spans="1:28" ht="40.5" customHeight="1" thickBot="1" x14ac:dyDescent="0.25">
      <c r="A80" s="19"/>
      <c r="B80" s="18"/>
      <c r="C80" s="96"/>
      <c r="D80" s="17"/>
      <c r="E80" s="16"/>
      <c r="F80" s="599"/>
      <c r="G80" s="15"/>
      <c r="H80" s="895" t="s">
        <v>408</v>
      </c>
      <c r="I80" s="896"/>
      <c r="J80" s="896"/>
      <c r="K80" s="896"/>
      <c r="L80" s="896"/>
      <c r="M80" s="897"/>
      <c r="N80" s="88">
        <v>615</v>
      </c>
      <c r="O80" s="25">
        <v>4</v>
      </c>
      <c r="P80" s="24">
        <v>12</v>
      </c>
      <c r="Q80" s="12" t="s">
        <v>75</v>
      </c>
      <c r="R80" s="22" t="s">
        <v>7</v>
      </c>
      <c r="S80" s="23">
        <v>1</v>
      </c>
      <c r="T80" s="22" t="s">
        <v>64</v>
      </c>
      <c r="U80" s="21" t="s">
        <v>3</v>
      </c>
      <c r="V80" s="262"/>
      <c r="W80" s="256"/>
      <c r="X80" s="263">
        <f>X81</f>
        <v>100000</v>
      </c>
      <c r="Y80" s="263">
        <f>Y81</f>
        <v>100000</v>
      </c>
      <c r="Z80" s="264">
        <f>Z81</f>
        <v>100000</v>
      </c>
      <c r="AA80" s="8"/>
      <c r="AB80" s="3"/>
    </row>
    <row r="81" spans="1:28" ht="36" customHeight="1" thickBot="1" x14ac:dyDescent="0.25">
      <c r="A81" s="19"/>
      <c r="B81" s="18"/>
      <c r="C81" s="96"/>
      <c r="D81" s="17"/>
      <c r="E81" s="16"/>
      <c r="F81" s="599"/>
      <c r="G81" s="599"/>
      <c r="H81" s="15"/>
      <c r="I81" s="895" t="s">
        <v>409</v>
      </c>
      <c r="J81" s="896"/>
      <c r="K81" s="896"/>
      <c r="L81" s="896"/>
      <c r="M81" s="897"/>
      <c r="N81" s="88">
        <v>615</v>
      </c>
      <c r="O81" s="25">
        <v>4</v>
      </c>
      <c r="P81" s="24">
        <v>12</v>
      </c>
      <c r="Q81" s="12" t="s">
        <v>74</v>
      </c>
      <c r="R81" s="22" t="s">
        <v>7</v>
      </c>
      <c r="S81" s="23">
        <v>1</v>
      </c>
      <c r="T81" s="22" t="s">
        <v>64</v>
      </c>
      <c r="U81" s="21">
        <v>90044</v>
      </c>
      <c r="V81" s="262"/>
      <c r="W81" s="256"/>
      <c r="X81" s="263">
        <f>X82</f>
        <v>100000</v>
      </c>
      <c r="Y81" s="263">
        <f>Y82</f>
        <v>100000</v>
      </c>
      <c r="Z81" s="264">
        <f>Z82</f>
        <v>100000</v>
      </c>
      <c r="AA81" s="8"/>
      <c r="AB81" s="3"/>
    </row>
    <row r="82" spans="1:28" ht="36" customHeight="1" thickBot="1" x14ac:dyDescent="0.25">
      <c r="A82" s="19"/>
      <c r="B82" s="18"/>
      <c r="C82" s="96"/>
      <c r="D82" s="832"/>
      <c r="E82" s="16"/>
      <c r="F82" s="833"/>
      <c r="G82" s="833"/>
      <c r="H82" s="831"/>
      <c r="I82" s="831"/>
      <c r="J82" s="828"/>
      <c r="K82" s="828"/>
      <c r="L82" s="828"/>
      <c r="M82" s="829" t="s">
        <v>42</v>
      </c>
      <c r="N82" s="88">
        <v>615</v>
      </c>
      <c r="O82" s="14">
        <v>4</v>
      </c>
      <c r="P82" s="13">
        <v>12</v>
      </c>
      <c r="Q82" s="12" t="s">
        <v>74</v>
      </c>
      <c r="R82" s="10" t="s">
        <v>7</v>
      </c>
      <c r="S82" s="11">
        <v>1</v>
      </c>
      <c r="T82" s="10" t="s">
        <v>64</v>
      </c>
      <c r="U82" s="9">
        <v>90044</v>
      </c>
      <c r="V82" s="265" t="s">
        <v>37</v>
      </c>
      <c r="W82" s="256"/>
      <c r="X82" s="266">
        <v>100000</v>
      </c>
      <c r="Y82" s="266">
        <v>100000</v>
      </c>
      <c r="Z82" s="267">
        <v>100000</v>
      </c>
      <c r="AA82" s="8"/>
      <c r="AB82" s="834"/>
    </row>
    <row r="83" spans="1:28" ht="36" customHeight="1" thickBot="1" x14ac:dyDescent="0.25">
      <c r="A83" s="19"/>
      <c r="B83" s="18"/>
      <c r="C83" s="96"/>
      <c r="D83" s="832"/>
      <c r="E83" s="16"/>
      <c r="F83" s="833"/>
      <c r="G83" s="833"/>
      <c r="H83" s="831"/>
      <c r="I83" s="831"/>
      <c r="J83" s="828"/>
      <c r="K83" s="828"/>
      <c r="L83" s="828"/>
      <c r="M83" s="829" t="s">
        <v>714</v>
      </c>
      <c r="N83" s="88">
        <v>615</v>
      </c>
      <c r="O83" s="25">
        <v>4</v>
      </c>
      <c r="P83" s="24">
        <v>12</v>
      </c>
      <c r="Q83" s="12" t="s">
        <v>74</v>
      </c>
      <c r="R83" s="22" t="s">
        <v>7</v>
      </c>
      <c r="S83" s="23">
        <v>3</v>
      </c>
      <c r="T83" s="22">
        <v>0</v>
      </c>
      <c r="U83" s="21">
        <v>0</v>
      </c>
      <c r="V83" s="262"/>
      <c r="W83" s="256"/>
      <c r="X83" s="263"/>
      <c r="Y83" s="263"/>
      <c r="Z83" s="264">
        <f>Z85</f>
        <v>363000</v>
      </c>
      <c r="AA83" s="8"/>
      <c r="AB83" s="834"/>
    </row>
    <row r="84" spans="1:28" ht="46.5" customHeight="1" thickBot="1" x14ac:dyDescent="0.25">
      <c r="A84" s="19"/>
      <c r="B84" s="18"/>
      <c r="C84" s="96"/>
      <c r="D84" s="832"/>
      <c r="E84" s="16"/>
      <c r="F84" s="833"/>
      <c r="G84" s="833"/>
      <c r="H84" s="831"/>
      <c r="I84" s="831"/>
      <c r="J84" s="828"/>
      <c r="K84" s="828"/>
      <c r="L84" s="828"/>
      <c r="M84" s="829" t="s">
        <v>715</v>
      </c>
      <c r="N84" s="88">
        <v>615</v>
      </c>
      <c r="O84" s="25">
        <v>4</v>
      </c>
      <c r="P84" s="24">
        <v>12</v>
      </c>
      <c r="Q84" s="12" t="s">
        <v>74</v>
      </c>
      <c r="R84" s="22" t="s">
        <v>7</v>
      </c>
      <c r="S84" s="23">
        <v>3</v>
      </c>
      <c r="T84" s="22">
        <v>3</v>
      </c>
      <c r="U84" s="21">
        <v>0</v>
      </c>
      <c r="V84" s="262"/>
      <c r="W84" s="256"/>
      <c r="X84" s="263"/>
      <c r="Y84" s="263"/>
      <c r="Z84" s="264">
        <f>Z85</f>
        <v>363000</v>
      </c>
      <c r="AA84" s="8"/>
      <c r="AB84" s="834"/>
    </row>
    <row r="85" spans="1:28" ht="121.5" customHeight="1" thickBot="1" x14ac:dyDescent="0.25">
      <c r="A85" s="19"/>
      <c r="B85" s="18"/>
      <c r="C85" s="96"/>
      <c r="D85" s="832"/>
      <c r="E85" s="16"/>
      <c r="F85" s="833"/>
      <c r="G85" s="833"/>
      <c r="H85" s="831"/>
      <c r="I85" s="831"/>
      <c r="J85" s="828"/>
      <c r="K85" s="828"/>
      <c r="L85" s="828"/>
      <c r="M85" s="829" t="s">
        <v>716</v>
      </c>
      <c r="N85" s="88">
        <v>615</v>
      </c>
      <c r="O85" s="13">
        <v>4</v>
      </c>
      <c r="P85" s="13">
        <v>12</v>
      </c>
      <c r="Q85" s="12" t="s">
        <v>74</v>
      </c>
      <c r="R85" s="10" t="s">
        <v>7</v>
      </c>
      <c r="S85" s="11">
        <v>3</v>
      </c>
      <c r="T85" s="10">
        <v>3</v>
      </c>
      <c r="U85" s="443" t="s">
        <v>713</v>
      </c>
      <c r="V85" s="265" t="s">
        <v>37</v>
      </c>
      <c r="W85" s="256"/>
      <c r="X85" s="266"/>
      <c r="Y85" s="266"/>
      <c r="Z85" s="267">
        <v>363000</v>
      </c>
      <c r="AA85" s="8"/>
      <c r="AB85" s="834"/>
    </row>
    <row r="86" spans="1:28" ht="29.25" customHeight="1" thickBot="1" x14ac:dyDescent="0.25">
      <c r="A86" s="19"/>
      <c r="B86" s="18"/>
      <c r="C86" s="96"/>
      <c r="D86" s="912" t="s">
        <v>73</v>
      </c>
      <c r="E86" s="913"/>
      <c r="F86" s="913"/>
      <c r="G86" s="913"/>
      <c r="H86" s="913"/>
      <c r="I86" s="913"/>
      <c r="J86" s="915"/>
      <c r="K86" s="915"/>
      <c r="L86" s="915"/>
      <c r="M86" s="916"/>
      <c r="N86" s="88">
        <v>615</v>
      </c>
      <c r="O86" s="31">
        <v>5</v>
      </c>
      <c r="P86" s="30" t="s">
        <v>1</v>
      </c>
      <c r="Q86" s="12" t="s">
        <v>1</v>
      </c>
      <c r="R86" s="103" t="s">
        <v>1</v>
      </c>
      <c r="S86" s="104" t="s">
        <v>1</v>
      </c>
      <c r="T86" s="103" t="s">
        <v>1</v>
      </c>
      <c r="U86" s="105" t="s">
        <v>1</v>
      </c>
      <c r="V86" s="277"/>
      <c r="W86" s="256"/>
      <c r="X86" s="278">
        <f>X87+X93</f>
        <v>11737600</v>
      </c>
      <c r="Y86" s="278">
        <f>Y87+Y93</f>
        <v>3850000</v>
      </c>
      <c r="Z86" s="279">
        <f>Z87+Z93</f>
        <v>2967000</v>
      </c>
      <c r="AA86" s="8"/>
      <c r="AB86" s="3"/>
    </row>
    <row r="87" spans="1:28" ht="21.75" customHeight="1" thickBot="1" x14ac:dyDescent="0.25">
      <c r="A87" s="19"/>
      <c r="B87" s="18"/>
      <c r="C87" s="96"/>
      <c r="D87" s="17"/>
      <c r="E87" s="898" t="s">
        <v>62</v>
      </c>
      <c r="F87" s="899"/>
      <c r="G87" s="899"/>
      <c r="H87" s="899"/>
      <c r="I87" s="899"/>
      <c r="J87" s="919"/>
      <c r="K87" s="919"/>
      <c r="L87" s="919"/>
      <c r="M87" s="920"/>
      <c r="N87" s="88">
        <v>615</v>
      </c>
      <c r="O87" s="78">
        <v>5</v>
      </c>
      <c r="P87" s="79">
        <v>2</v>
      </c>
      <c r="Q87" s="431" t="s">
        <v>1</v>
      </c>
      <c r="R87" s="432" t="s">
        <v>1</v>
      </c>
      <c r="S87" s="433" t="s">
        <v>1</v>
      </c>
      <c r="T87" s="434" t="s">
        <v>1</v>
      </c>
      <c r="U87" s="435" t="s">
        <v>1</v>
      </c>
      <c r="V87" s="268"/>
      <c r="W87" s="259"/>
      <c r="X87" s="260">
        <f>X88</f>
        <v>8137600</v>
      </c>
      <c r="Y87" s="260">
        <f t="shared" ref="Y87:Z87" si="11">Y88</f>
        <v>350000</v>
      </c>
      <c r="Z87" s="260">
        <f t="shared" si="11"/>
        <v>50000</v>
      </c>
      <c r="AA87" s="8"/>
      <c r="AB87" s="3"/>
    </row>
    <row r="88" spans="1:28" s="437" customFormat="1" ht="85.5" customHeight="1" thickBot="1" x14ac:dyDescent="0.25">
      <c r="A88" s="19"/>
      <c r="B88" s="436"/>
      <c r="C88" s="140"/>
      <c r="D88" s="16"/>
      <c r="E88" s="27"/>
      <c r="F88" s="438"/>
      <c r="G88" s="438"/>
      <c r="H88" s="438"/>
      <c r="I88" s="438"/>
      <c r="J88" s="439"/>
      <c r="K88" s="439"/>
      <c r="L88" s="439"/>
      <c r="M88" s="16" t="s">
        <v>590</v>
      </c>
      <c r="N88" s="88">
        <v>615</v>
      </c>
      <c r="O88" s="14">
        <v>5</v>
      </c>
      <c r="P88" s="13">
        <v>2</v>
      </c>
      <c r="Q88" s="440"/>
      <c r="R88" s="100">
        <v>85</v>
      </c>
      <c r="S88" s="101">
        <v>0</v>
      </c>
      <c r="T88" s="100">
        <v>0</v>
      </c>
      <c r="U88" s="102">
        <v>0</v>
      </c>
      <c r="V88" s="441"/>
      <c r="W88" s="256"/>
      <c r="X88" s="263">
        <f>X92+X90</f>
        <v>8137600</v>
      </c>
      <c r="Y88" s="263">
        <f>Y92</f>
        <v>350000</v>
      </c>
      <c r="Z88" s="263">
        <f>Z92</f>
        <v>50000</v>
      </c>
      <c r="AA88" s="8"/>
      <c r="AB88" s="3"/>
    </row>
    <row r="89" spans="1:28" ht="51" customHeight="1" thickBot="1" x14ac:dyDescent="0.25">
      <c r="A89" s="19"/>
      <c r="B89" s="18"/>
      <c r="C89" s="96"/>
      <c r="D89" s="17"/>
      <c r="E89" s="16"/>
      <c r="F89" s="15"/>
      <c r="G89" s="895" t="s">
        <v>61</v>
      </c>
      <c r="H89" s="896"/>
      <c r="I89" s="896"/>
      <c r="J89" s="896"/>
      <c r="K89" s="896"/>
      <c r="L89" s="896"/>
      <c r="M89" s="897"/>
      <c r="N89" s="88">
        <v>615</v>
      </c>
      <c r="O89" s="25">
        <v>5</v>
      </c>
      <c r="P89" s="24">
        <v>2</v>
      </c>
      <c r="Q89" s="12" t="s">
        <v>60</v>
      </c>
      <c r="R89" s="22" t="s">
        <v>7</v>
      </c>
      <c r="S89" s="23" t="s">
        <v>55</v>
      </c>
      <c r="T89" s="22" t="s">
        <v>4</v>
      </c>
      <c r="U89" s="21" t="s">
        <v>3</v>
      </c>
      <c r="V89" s="262"/>
      <c r="W89" s="256"/>
      <c r="X89" s="263">
        <f>X90</f>
        <v>8072728</v>
      </c>
      <c r="Y89" s="263">
        <f>Y90</f>
        <v>0</v>
      </c>
      <c r="Z89" s="264">
        <f>Z90</f>
        <v>0</v>
      </c>
      <c r="AA89" s="8"/>
      <c r="AB89" s="3"/>
    </row>
    <row r="90" spans="1:28" ht="36" customHeight="1" thickBot="1" x14ac:dyDescent="0.25">
      <c r="A90" s="19"/>
      <c r="B90" s="18"/>
      <c r="C90" s="96"/>
      <c r="D90" s="17"/>
      <c r="E90" s="16"/>
      <c r="F90" s="599"/>
      <c r="G90" s="15"/>
      <c r="H90" s="895" t="s">
        <v>740</v>
      </c>
      <c r="I90" s="896"/>
      <c r="J90" s="896"/>
      <c r="K90" s="896"/>
      <c r="L90" s="896"/>
      <c r="M90" s="897"/>
      <c r="N90" s="88">
        <v>615</v>
      </c>
      <c r="O90" s="25">
        <v>5</v>
      </c>
      <c r="P90" s="24">
        <v>2</v>
      </c>
      <c r="Q90" s="12" t="s">
        <v>58</v>
      </c>
      <c r="R90" s="22" t="s">
        <v>7</v>
      </c>
      <c r="S90" s="23" t="s">
        <v>55</v>
      </c>
      <c r="T90" s="22">
        <v>2</v>
      </c>
      <c r="U90" s="21" t="s">
        <v>735</v>
      </c>
      <c r="V90" s="862">
        <v>410</v>
      </c>
      <c r="W90" s="256"/>
      <c r="X90" s="266">
        <v>8072728</v>
      </c>
      <c r="Y90" s="266">
        <v>0</v>
      </c>
      <c r="Z90" s="266">
        <v>0</v>
      </c>
      <c r="AA90" s="8"/>
      <c r="AB90" s="3"/>
    </row>
    <row r="91" spans="1:28" ht="22.5" customHeight="1" thickBot="1" x14ac:dyDescent="0.25">
      <c r="A91" s="19"/>
      <c r="B91" s="18"/>
      <c r="C91" s="96"/>
      <c r="D91" s="17"/>
      <c r="E91" s="16"/>
      <c r="F91" s="599"/>
      <c r="G91" s="599"/>
      <c r="H91" s="15"/>
      <c r="I91" s="895" t="s">
        <v>57</v>
      </c>
      <c r="J91" s="896"/>
      <c r="K91" s="896"/>
      <c r="L91" s="896"/>
      <c r="M91" s="897"/>
      <c r="N91" s="88">
        <v>615</v>
      </c>
      <c r="O91" s="25">
        <v>5</v>
      </c>
      <c r="P91" s="24">
        <v>2</v>
      </c>
      <c r="Q91" s="12" t="s">
        <v>56</v>
      </c>
      <c r="R91" s="22" t="s">
        <v>7</v>
      </c>
      <c r="S91" s="23" t="s">
        <v>55</v>
      </c>
      <c r="T91" s="22" t="s">
        <v>39</v>
      </c>
      <c r="U91" s="21" t="s">
        <v>54</v>
      </c>
      <c r="V91" s="262"/>
      <c r="W91" s="256"/>
      <c r="X91" s="263">
        <f>SUM(X92)</f>
        <v>64872</v>
      </c>
      <c r="Y91" s="263">
        <f t="shared" ref="Y91:Z91" si="12">SUM(Y92)</f>
        <v>350000</v>
      </c>
      <c r="Z91" s="263">
        <f t="shared" si="12"/>
        <v>50000</v>
      </c>
      <c r="AA91" s="8"/>
      <c r="AB91" s="3"/>
    </row>
    <row r="92" spans="1:28" ht="38.25" customHeight="1" thickBot="1" x14ac:dyDescent="0.25">
      <c r="A92" s="19"/>
      <c r="B92" s="18"/>
      <c r="C92" s="96"/>
      <c r="D92" s="17"/>
      <c r="E92" s="32"/>
      <c r="F92" s="584"/>
      <c r="G92" s="584"/>
      <c r="H92" s="584"/>
      <c r="I92" s="586"/>
      <c r="J92" s="901" t="s">
        <v>42</v>
      </c>
      <c r="K92" s="901"/>
      <c r="L92" s="901"/>
      <c r="M92" s="902"/>
      <c r="N92" s="88">
        <v>615</v>
      </c>
      <c r="O92" s="14">
        <v>5</v>
      </c>
      <c r="P92" s="13">
        <v>2</v>
      </c>
      <c r="Q92" s="12" t="s">
        <v>56</v>
      </c>
      <c r="R92" s="22" t="s">
        <v>7</v>
      </c>
      <c r="S92" s="23" t="s">
        <v>55</v>
      </c>
      <c r="T92" s="22" t="s">
        <v>39</v>
      </c>
      <c r="U92" s="21" t="s">
        <v>54</v>
      </c>
      <c r="V92" s="265" t="s">
        <v>37</v>
      </c>
      <c r="W92" s="256"/>
      <c r="X92" s="266">
        <v>64872</v>
      </c>
      <c r="Y92" s="266">
        <v>350000</v>
      </c>
      <c r="Z92" s="266">
        <v>50000</v>
      </c>
      <c r="AA92" s="8"/>
      <c r="AB92" s="3"/>
    </row>
    <row r="93" spans="1:28" ht="21" customHeight="1" thickBot="1" x14ac:dyDescent="0.25">
      <c r="A93" s="19"/>
      <c r="B93" s="18"/>
      <c r="C93" s="96"/>
      <c r="D93" s="17"/>
      <c r="E93" s="898" t="s">
        <v>53</v>
      </c>
      <c r="F93" s="899"/>
      <c r="G93" s="899"/>
      <c r="H93" s="899"/>
      <c r="I93" s="899"/>
      <c r="J93" s="919"/>
      <c r="K93" s="919"/>
      <c r="L93" s="919"/>
      <c r="M93" s="920"/>
      <c r="N93" s="88">
        <v>615</v>
      </c>
      <c r="O93" s="78">
        <v>5</v>
      </c>
      <c r="P93" s="79">
        <v>3</v>
      </c>
      <c r="Q93" s="477" t="s">
        <v>1</v>
      </c>
      <c r="R93" s="434" t="s">
        <v>1</v>
      </c>
      <c r="S93" s="433" t="s">
        <v>1</v>
      </c>
      <c r="T93" s="434" t="s">
        <v>1</v>
      </c>
      <c r="U93" s="435" t="s">
        <v>1</v>
      </c>
      <c r="V93" s="268"/>
      <c r="W93" s="478"/>
      <c r="X93" s="269">
        <f>X94</f>
        <v>3600000</v>
      </c>
      <c r="Y93" s="269">
        <f t="shared" ref="X93:Z94" si="13">Y94</f>
        <v>3500000</v>
      </c>
      <c r="Z93" s="270">
        <f t="shared" si="13"/>
        <v>2917000</v>
      </c>
      <c r="AA93" s="8"/>
      <c r="AB93" s="3"/>
    </row>
    <row r="94" spans="1:28" ht="80.25" customHeight="1" thickBot="1" x14ac:dyDescent="0.25">
      <c r="A94" s="19"/>
      <c r="B94" s="18"/>
      <c r="C94" s="96"/>
      <c r="D94" s="17"/>
      <c r="E94" s="27"/>
      <c r="F94" s="895" t="s">
        <v>590</v>
      </c>
      <c r="G94" s="896"/>
      <c r="H94" s="896"/>
      <c r="I94" s="896"/>
      <c r="J94" s="896"/>
      <c r="K94" s="896"/>
      <c r="L94" s="896"/>
      <c r="M94" s="897"/>
      <c r="N94" s="88">
        <v>615</v>
      </c>
      <c r="O94" s="25">
        <v>5</v>
      </c>
      <c r="P94" s="24">
        <v>3</v>
      </c>
      <c r="Q94" s="12" t="s">
        <v>9</v>
      </c>
      <c r="R94" s="22" t="s">
        <v>7</v>
      </c>
      <c r="S94" s="23" t="s">
        <v>5</v>
      </c>
      <c r="T94" s="22" t="s">
        <v>4</v>
      </c>
      <c r="U94" s="21" t="s">
        <v>3</v>
      </c>
      <c r="V94" s="262"/>
      <c r="W94" s="256"/>
      <c r="X94" s="263">
        <f t="shared" si="13"/>
        <v>3600000</v>
      </c>
      <c r="Y94" s="263">
        <f t="shared" si="13"/>
        <v>3500000</v>
      </c>
      <c r="Z94" s="264">
        <f t="shared" si="13"/>
        <v>2917000</v>
      </c>
      <c r="AA94" s="8"/>
      <c r="AB94" s="3"/>
    </row>
    <row r="95" spans="1:28" ht="37.5" customHeight="1" thickBot="1" x14ac:dyDescent="0.25">
      <c r="A95" s="19"/>
      <c r="B95" s="18"/>
      <c r="C95" s="96"/>
      <c r="D95" s="17"/>
      <c r="E95" s="16"/>
      <c r="F95" s="15"/>
      <c r="G95" s="895" t="s">
        <v>52</v>
      </c>
      <c r="H95" s="896"/>
      <c r="I95" s="896"/>
      <c r="J95" s="896"/>
      <c r="K95" s="896"/>
      <c r="L95" s="896"/>
      <c r="M95" s="897"/>
      <c r="N95" s="88">
        <v>615</v>
      </c>
      <c r="O95" s="25">
        <v>5</v>
      </c>
      <c r="P95" s="24">
        <v>3</v>
      </c>
      <c r="Q95" s="12" t="s">
        <v>51</v>
      </c>
      <c r="R95" s="22" t="s">
        <v>7</v>
      </c>
      <c r="S95" s="23" t="s">
        <v>40</v>
      </c>
      <c r="T95" s="22" t="s">
        <v>4</v>
      </c>
      <c r="U95" s="21" t="s">
        <v>3</v>
      </c>
      <c r="V95" s="262"/>
      <c r="W95" s="256"/>
      <c r="X95" s="263">
        <f>X101+X98</f>
        <v>3600000</v>
      </c>
      <c r="Y95" s="263">
        <f>Y101+Y98</f>
        <v>3500000</v>
      </c>
      <c r="Z95" s="263">
        <f>Z100+Z97</f>
        <v>2917000</v>
      </c>
      <c r="AA95" s="8"/>
      <c r="AB95" s="3"/>
    </row>
    <row r="96" spans="1:28" ht="36" customHeight="1" thickBot="1" x14ac:dyDescent="0.25">
      <c r="A96" s="19"/>
      <c r="B96" s="18"/>
      <c r="C96" s="96"/>
      <c r="D96" s="17"/>
      <c r="E96" s="16"/>
      <c r="F96" s="599"/>
      <c r="G96" s="15"/>
      <c r="H96" s="895" t="s">
        <v>50</v>
      </c>
      <c r="I96" s="896"/>
      <c r="J96" s="896"/>
      <c r="K96" s="896"/>
      <c r="L96" s="896"/>
      <c r="M96" s="897"/>
      <c r="N96" s="88">
        <v>615</v>
      </c>
      <c r="O96" s="25">
        <v>5</v>
      </c>
      <c r="P96" s="24">
        <v>3</v>
      </c>
      <c r="Q96" s="12" t="s">
        <v>49</v>
      </c>
      <c r="R96" s="22" t="s">
        <v>7</v>
      </c>
      <c r="S96" s="23" t="s">
        <v>40</v>
      </c>
      <c r="T96" s="22" t="s">
        <v>6</v>
      </c>
      <c r="U96" s="21" t="s">
        <v>3</v>
      </c>
      <c r="V96" s="262"/>
      <c r="W96" s="256"/>
      <c r="X96" s="263">
        <f>X98</f>
        <v>600000</v>
      </c>
      <c r="Y96" s="263">
        <f>Y98</f>
        <v>500000</v>
      </c>
      <c r="Z96" s="264">
        <f>Z98</f>
        <v>167000</v>
      </c>
      <c r="AA96" s="8"/>
      <c r="AB96" s="3"/>
    </row>
    <row r="97" spans="1:28" ht="36" customHeight="1" thickBot="1" x14ac:dyDescent="0.25">
      <c r="A97" s="19"/>
      <c r="B97" s="18"/>
      <c r="C97" s="96"/>
      <c r="D97" s="793"/>
      <c r="E97" s="16"/>
      <c r="F97" s="794"/>
      <c r="G97" s="15"/>
      <c r="H97" s="15"/>
      <c r="I97" s="788"/>
      <c r="J97" s="788"/>
      <c r="K97" s="788"/>
      <c r="L97" s="788"/>
      <c r="M97" s="787" t="s">
        <v>48</v>
      </c>
      <c r="N97" s="88">
        <v>615</v>
      </c>
      <c r="O97" s="25">
        <v>5</v>
      </c>
      <c r="P97" s="24">
        <v>3</v>
      </c>
      <c r="Q97" s="12"/>
      <c r="R97" s="22" t="s">
        <v>7</v>
      </c>
      <c r="S97" s="23" t="s">
        <v>40</v>
      </c>
      <c r="T97" s="22" t="s">
        <v>6</v>
      </c>
      <c r="U97" s="21" t="s">
        <v>46</v>
      </c>
      <c r="V97" s="262"/>
      <c r="W97" s="256"/>
      <c r="X97" s="263">
        <f>X98</f>
        <v>600000</v>
      </c>
      <c r="Y97" s="263">
        <f>Y98</f>
        <v>500000</v>
      </c>
      <c r="Z97" s="263">
        <f t="shared" ref="Z97:AB97" si="14">Z98</f>
        <v>167000</v>
      </c>
      <c r="AA97" s="263">
        <f t="shared" si="14"/>
        <v>0</v>
      </c>
      <c r="AB97" s="264">
        <f t="shared" si="14"/>
        <v>0</v>
      </c>
    </row>
    <row r="98" spans="1:28" ht="36" customHeight="1" thickBot="1" x14ac:dyDescent="0.25">
      <c r="A98" s="19"/>
      <c r="B98" s="18"/>
      <c r="C98" s="96"/>
      <c r="D98" s="793"/>
      <c r="E98" s="16"/>
      <c r="F98" s="794"/>
      <c r="G98" s="15"/>
      <c r="H98" s="15"/>
      <c r="I98" s="788"/>
      <c r="J98" s="788"/>
      <c r="K98" s="788"/>
      <c r="L98" s="788"/>
      <c r="M98" s="787" t="s">
        <v>626</v>
      </c>
      <c r="N98" s="88">
        <v>615</v>
      </c>
      <c r="O98" s="25">
        <v>5</v>
      </c>
      <c r="P98" s="24">
        <v>3</v>
      </c>
      <c r="Q98" s="12" t="s">
        <v>47</v>
      </c>
      <c r="R98" s="22" t="s">
        <v>7</v>
      </c>
      <c r="S98" s="23" t="s">
        <v>40</v>
      </c>
      <c r="T98" s="22" t="s">
        <v>6</v>
      </c>
      <c r="U98" s="21" t="s">
        <v>46</v>
      </c>
      <c r="V98" s="265" t="s">
        <v>37</v>
      </c>
      <c r="W98" s="256"/>
      <c r="X98" s="266">
        <v>600000</v>
      </c>
      <c r="Y98" s="266">
        <v>500000</v>
      </c>
      <c r="Z98" s="267">
        <v>167000</v>
      </c>
      <c r="AA98" s="8"/>
      <c r="AB98" s="795"/>
    </row>
    <row r="99" spans="1:28" ht="20.25" customHeight="1" thickBot="1" x14ac:dyDescent="0.25">
      <c r="A99" s="19"/>
      <c r="B99" s="18"/>
      <c r="C99" s="96"/>
      <c r="D99" s="17"/>
      <c r="E99" s="16"/>
      <c r="F99" s="599"/>
      <c r="G99" s="599"/>
      <c r="H99" s="895" t="s">
        <v>45</v>
      </c>
      <c r="I99" s="896"/>
      <c r="J99" s="917"/>
      <c r="K99" s="917"/>
      <c r="L99" s="917"/>
      <c r="M99" s="918"/>
      <c r="N99" s="88">
        <v>615</v>
      </c>
      <c r="O99" s="35">
        <v>5</v>
      </c>
      <c r="P99" s="34">
        <v>3</v>
      </c>
      <c r="Q99" s="444" t="s">
        <v>44</v>
      </c>
      <c r="R99" s="100" t="s">
        <v>7</v>
      </c>
      <c r="S99" s="101" t="s">
        <v>40</v>
      </c>
      <c r="T99" s="100" t="s">
        <v>39</v>
      </c>
      <c r="U99" s="102" t="s">
        <v>3</v>
      </c>
      <c r="V99" s="274"/>
      <c r="W99" s="445"/>
      <c r="X99" s="275">
        <f t="shared" ref="X99:Z100" si="15">X100</f>
        <v>3000000</v>
      </c>
      <c r="Y99" s="275">
        <f>Y101</f>
        <v>3000000</v>
      </c>
      <c r="Z99" s="276">
        <f t="shared" si="15"/>
        <v>2750000</v>
      </c>
      <c r="AA99" s="8"/>
      <c r="AB99" s="3"/>
    </row>
    <row r="100" spans="1:28" ht="18.75" customHeight="1" thickBot="1" x14ac:dyDescent="0.25">
      <c r="A100" s="19"/>
      <c r="B100" s="18"/>
      <c r="C100" s="96"/>
      <c r="D100" s="17"/>
      <c r="E100" s="16"/>
      <c r="F100" s="599"/>
      <c r="G100" s="599"/>
      <c r="H100" s="15"/>
      <c r="I100" s="895" t="s">
        <v>43</v>
      </c>
      <c r="J100" s="896"/>
      <c r="K100" s="896"/>
      <c r="L100" s="896"/>
      <c r="M100" s="897"/>
      <c r="N100" s="88">
        <v>615</v>
      </c>
      <c r="O100" s="25">
        <v>5</v>
      </c>
      <c r="P100" s="24">
        <v>3</v>
      </c>
      <c r="Q100" s="12" t="s">
        <v>41</v>
      </c>
      <c r="R100" s="22" t="s">
        <v>7</v>
      </c>
      <c r="S100" s="23" t="s">
        <v>40</v>
      </c>
      <c r="T100" s="22" t="s">
        <v>39</v>
      </c>
      <c r="U100" s="21" t="s">
        <v>38</v>
      </c>
      <c r="V100" s="262"/>
      <c r="W100" s="256"/>
      <c r="X100" s="263">
        <f t="shared" si="15"/>
        <v>3000000</v>
      </c>
      <c r="Y100" s="263">
        <f t="shared" si="15"/>
        <v>3000000</v>
      </c>
      <c r="Z100" s="264">
        <f t="shared" si="15"/>
        <v>2750000</v>
      </c>
      <c r="AA100" s="8"/>
      <c r="AB100" s="3"/>
    </row>
    <row r="101" spans="1:28" ht="39" customHeight="1" thickBot="1" x14ac:dyDescent="0.25">
      <c r="A101" s="19"/>
      <c r="B101" s="18"/>
      <c r="C101" s="96"/>
      <c r="D101" s="591"/>
      <c r="E101" s="32"/>
      <c r="F101" s="584"/>
      <c r="G101" s="584"/>
      <c r="H101" s="584"/>
      <c r="I101" s="586"/>
      <c r="J101" s="901" t="s">
        <v>42</v>
      </c>
      <c r="K101" s="901"/>
      <c r="L101" s="901"/>
      <c r="M101" s="902"/>
      <c r="N101" s="88">
        <v>615</v>
      </c>
      <c r="O101" s="14">
        <v>5</v>
      </c>
      <c r="P101" s="13">
        <v>3</v>
      </c>
      <c r="Q101" s="12" t="s">
        <v>41</v>
      </c>
      <c r="R101" s="10" t="s">
        <v>7</v>
      </c>
      <c r="S101" s="11" t="s">
        <v>40</v>
      </c>
      <c r="T101" s="10" t="s">
        <v>39</v>
      </c>
      <c r="U101" s="9" t="s">
        <v>38</v>
      </c>
      <c r="V101" s="265" t="s">
        <v>37</v>
      </c>
      <c r="W101" s="256"/>
      <c r="X101" s="266">
        <v>3000000</v>
      </c>
      <c r="Y101" s="266">
        <v>3000000</v>
      </c>
      <c r="Z101" s="267">
        <v>2750000</v>
      </c>
      <c r="AA101" s="8"/>
      <c r="AB101" s="3"/>
    </row>
    <row r="102" spans="1:28" ht="26.25" customHeight="1" thickBot="1" x14ac:dyDescent="0.25">
      <c r="A102" s="19"/>
      <c r="B102" s="18"/>
      <c r="C102" s="96"/>
      <c r="D102" s="912" t="s">
        <v>36</v>
      </c>
      <c r="E102" s="913"/>
      <c r="F102" s="913"/>
      <c r="G102" s="913"/>
      <c r="H102" s="913"/>
      <c r="I102" s="913"/>
      <c r="J102" s="915"/>
      <c r="K102" s="915"/>
      <c r="L102" s="915"/>
      <c r="M102" s="916"/>
      <c r="N102" s="88">
        <v>615</v>
      </c>
      <c r="O102" s="31">
        <v>8</v>
      </c>
      <c r="P102" s="30" t="s">
        <v>1</v>
      </c>
      <c r="Q102" s="444" t="s">
        <v>1</v>
      </c>
      <c r="R102" s="103" t="s">
        <v>1</v>
      </c>
      <c r="S102" s="104" t="s">
        <v>1</v>
      </c>
      <c r="T102" s="103" t="s">
        <v>1</v>
      </c>
      <c r="U102" s="105" t="s">
        <v>1</v>
      </c>
      <c r="V102" s="277"/>
      <c r="W102" s="445"/>
      <c r="X102" s="278">
        <f>X103</f>
        <v>3100000</v>
      </c>
      <c r="Y102" s="278">
        <f>Y103</f>
        <v>2800000</v>
      </c>
      <c r="Z102" s="279">
        <f>Z103</f>
        <v>2800000</v>
      </c>
      <c r="AA102" s="8"/>
      <c r="AB102" s="3"/>
    </row>
    <row r="103" spans="1:28" ht="23.25" customHeight="1" thickBot="1" x14ac:dyDescent="0.25">
      <c r="A103" s="19"/>
      <c r="B103" s="18"/>
      <c r="C103" s="96"/>
      <c r="D103" s="28"/>
      <c r="E103" s="898" t="s">
        <v>35</v>
      </c>
      <c r="F103" s="899"/>
      <c r="G103" s="899"/>
      <c r="H103" s="899"/>
      <c r="I103" s="899"/>
      <c r="J103" s="899"/>
      <c r="K103" s="899"/>
      <c r="L103" s="899"/>
      <c r="M103" s="900"/>
      <c r="N103" s="88">
        <v>615</v>
      </c>
      <c r="O103" s="82">
        <v>8</v>
      </c>
      <c r="P103" s="83">
        <v>1</v>
      </c>
      <c r="Q103" s="80" t="s">
        <v>1</v>
      </c>
      <c r="R103" s="84" t="s">
        <v>1</v>
      </c>
      <c r="S103" s="85" t="s">
        <v>1</v>
      </c>
      <c r="T103" s="84" t="s">
        <v>1</v>
      </c>
      <c r="U103" s="86" t="s">
        <v>1</v>
      </c>
      <c r="V103" s="258"/>
      <c r="W103" s="259"/>
      <c r="X103" s="263">
        <f>X108+X112+X114+X110</f>
        <v>3100000</v>
      </c>
      <c r="Y103" s="263">
        <f>Y108+Y112</f>
        <v>2800000</v>
      </c>
      <c r="Z103" s="263">
        <f>Z108+Z112</f>
        <v>2800000</v>
      </c>
      <c r="AA103" s="8"/>
      <c r="AB103" s="3"/>
    </row>
    <row r="104" spans="1:28" ht="35.25" customHeight="1" thickBot="1" x14ac:dyDescent="0.25">
      <c r="A104" s="19"/>
      <c r="B104" s="18"/>
      <c r="C104" s="96"/>
      <c r="D104" s="17"/>
      <c r="E104" s="27"/>
      <c r="F104" s="895" t="s">
        <v>593</v>
      </c>
      <c r="G104" s="895"/>
      <c r="H104" s="895"/>
      <c r="I104" s="895"/>
      <c r="J104" s="895"/>
      <c r="K104" s="895"/>
      <c r="L104" s="895"/>
      <c r="M104" s="924"/>
      <c r="N104" s="88">
        <v>615</v>
      </c>
      <c r="O104" s="14">
        <v>8</v>
      </c>
      <c r="P104" s="13">
        <v>1</v>
      </c>
      <c r="Q104" s="12" t="s">
        <v>34</v>
      </c>
      <c r="R104" s="10" t="s">
        <v>26</v>
      </c>
      <c r="S104" s="11" t="s">
        <v>5</v>
      </c>
      <c r="T104" s="10" t="s">
        <v>4</v>
      </c>
      <c r="U104" s="9" t="s">
        <v>3</v>
      </c>
      <c r="V104" s="441"/>
      <c r="W104" s="256"/>
      <c r="X104" s="263">
        <f>X105</f>
        <v>2455000</v>
      </c>
      <c r="Y104" s="263">
        <f t="shared" ref="Y104:Z104" si="16">Y105</f>
        <v>2520000</v>
      </c>
      <c r="Z104" s="263">
        <f t="shared" si="16"/>
        <v>2520000</v>
      </c>
      <c r="AA104" s="8"/>
      <c r="AB104" s="3"/>
    </row>
    <row r="105" spans="1:28" ht="21" customHeight="1" thickBot="1" x14ac:dyDescent="0.25">
      <c r="A105" s="19"/>
      <c r="B105" s="18"/>
      <c r="C105" s="96"/>
      <c r="D105" s="17"/>
      <c r="E105" s="16"/>
      <c r="F105" s="15"/>
      <c r="G105" s="925" t="s">
        <v>608</v>
      </c>
      <c r="H105" s="917"/>
      <c r="I105" s="917"/>
      <c r="J105" s="917"/>
      <c r="K105" s="917"/>
      <c r="L105" s="917"/>
      <c r="M105" s="918"/>
      <c r="N105" s="88">
        <v>615</v>
      </c>
      <c r="O105" s="35">
        <v>8</v>
      </c>
      <c r="P105" s="34">
        <v>1</v>
      </c>
      <c r="Q105" s="444" t="s">
        <v>32</v>
      </c>
      <c r="R105" s="100" t="s">
        <v>26</v>
      </c>
      <c r="S105" s="101">
        <v>1</v>
      </c>
      <c r="T105" s="100" t="s">
        <v>4</v>
      </c>
      <c r="U105" s="102" t="s">
        <v>3</v>
      </c>
      <c r="V105" s="274"/>
      <c r="W105" s="256"/>
      <c r="X105" s="263">
        <f>X106</f>
        <v>2455000</v>
      </c>
      <c r="Y105" s="263">
        <f>Y106</f>
        <v>2520000</v>
      </c>
      <c r="Z105" s="264">
        <f>Z112</f>
        <v>2520000</v>
      </c>
      <c r="AA105" s="8"/>
      <c r="AB105" s="3"/>
    </row>
    <row r="106" spans="1:28" ht="35.25" customHeight="1" thickBot="1" x14ac:dyDescent="0.25">
      <c r="A106" s="19"/>
      <c r="B106" s="18"/>
      <c r="C106" s="96"/>
      <c r="D106" s="17"/>
      <c r="E106" s="16"/>
      <c r="F106" s="599"/>
      <c r="G106" s="15"/>
      <c r="H106" s="895" t="s">
        <v>609</v>
      </c>
      <c r="I106" s="896"/>
      <c r="J106" s="896"/>
      <c r="K106" s="896"/>
      <c r="L106" s="896"/>
      <c r="M106" s="897"/>
      <c r="N106" s="88">
        <v>615</v>
      </c>
      <c r="O106" s="25">
        <v>8</v>
      </c>
      <c r="P106" s="24">
        <v>1</v>
      </c>
      <c r="Q106" s="12" t="s">
        <v>30</v>
      </c>
      <c r="R106" s="22" t="s">
        <v>26</v>
      </c>
      <c r="S106" s="23">
        <v>1</v>
      </c>
      <c r="T106" s="22" t="s">
        <v>6</v>
      </c>
      <c r="U106" s="21" t="s">
        <v>3</v>
      </c>
      <c r="V106" s="262"/>
      <c r="W106" s="256"/>
      <c r="X106" s="263">
        <f>X111+X113</f>
        <v>2455000</v>
      </c>
      <c r="Y106" s="263">
        <f>Y111+Y113</f>
        <v>2520000</v>
      </c>
      <c r="Z106" s="263">
        <f>Z111+Z113</f>
        <v>2520000</v>
      </c>
      <c r="AA106" s="8"/>
      <c r="AB106" s="3"/>
    </row>
    <row r="107" spans="1:28" ht="35.25" customHeight="1" thickBot="1" x14ac:dyDescent="0.25">
      <c r="A107" s="19"/>
      <c r="B107" s="18"/>
      <c r="C107" s="96"/>
      <c r="D107" s="746"/>
      <c r="E107" s="16"/>
      <c r="F107" s="744"/>
      <c r="G107" s="15"/>
      <c r="H107" s="15"/>
      <c r="I107" s="740"/>
      <c r="J107" s="740"/>
      <c r="K107" s="740"/>
      <c r="L107" s="740"/>
      <c r="M107" s="743" t="s">
        <v>610</v>
      </c>
      <c r="N107" s="88">
        <v>615</v>
      </c>
      <c r="O107" s="25">
        <v>8</v>
      </c>
      <c r="P107" s="24">
        <v>1</v>
      </c>
      <c r="Q107" s="12" t="s">
        <v>30</v>
      </c>
      <c r="R107" s="22" t="s">
        <v>26</v>
      </c>
      <c r="S107" s="23">
        <v>1</v>
      </c>
      <c r="T107" s="22" t="s">
        <v>6</v>
      </c>
      <c r="U107" s="21">
        <v>0</v>
      </c>
      <c r="V107" s="262"/>
      <c r="W107" s="256"/>
      <c r="X107" s="263">
        <v>280000</v>
      </c>
      <c r="Y107" s="263">
        <v>280000</v>
      </c>
      <c r="Z107" s="263">
        <v>280000</v>
      </c>
      <c r="AA107" s="8"/>
      <c r="AB107" s="748"/>
    </row>
    <row r="108" spans="1:28" ht="35.25" customHeight="1" thickBot="1" x14ac:dyDescent="0.25">
      <c r="A108" s="19"/>
      <c r="B108" s="18"/>
      <c r="C108" s="96"/>
      <c r="D108" s="746"/>
      <c r="E108" s="16"/>
      <c r="F108" s="744"/>
      <c r="G108" s="15"/>
      <c r="H108" s="15"/>
      <c r="I108" s="740"/>
      <c r="J108" s="740"/>
      <c r="K108" s="740"/>
      <c r="L108" s="740"/>
      <c r="M108" s="743" t="s">
        <v>28</v>
      </c>
      <c r="N108" s="88">
        <v>615</v>
      </c>
      <c r="O108" s="25">
        <v>8</v>
      </c>
      <c r="P108" s="24">
        <v>1</v>
      </c>
      <c r="Q108" s="12" t="s">
        <v>30</v>
      </c>
      <c r="R108" s="22" t="s">
        <v>26</v>
      </c>
      <c r="S108" s="23">
        <v>1</v>
      </c>
      <c r="T108" s="22" t="s">
        <v>6</v>
      </c>
      <c r="U108" s="21">
        <v>70005</v>
      </c>
      <c r="V108" s="265" t="s">
        <v>23</v>
      </c>
      <c r="W108" s="256"/>
      <c r="X108" s="266">
        <v>280000</v>
      </c>
      <c r="Y108" s="266">
        <v>280000</v>
      </c>
      <c r="Z108" s="266">
        <v>280000</v>
      </c>
      <c r="AA108" s="8"/>
      <c r="AB108" s="748"/>
    </row>
    <row r="109" spans="1:28" ht="35.25" customHeight="1" thickBot="1" x14ac:dyDescent="0.25">
      <c r="A109" s="19"/>
      <c r="B109" s="18"/>
      <c r="C109" s="96"/>
      <c r="D109" s="813"/>
      <c r="E109" s="16"/>
      <c r="F109" s="814"/>
      <c r="G109" s="15"/>
      <c r="H109" s="15"/>
      <c r="I109" s="807"/>
      <c r="J109" s="807"/>
      <c r="K109" s="807"/>
      <c r="L109" s="807"/>
      <c r="M109" s="808" t="s">
        <v>635</v>
      </c>
      <c r="N109" s="88">
        <v>615</v>
      </c>
      <c r="O109" s="25">
        <v>8</v>
      </c>
      <c r="P109" s="24">
        <v>1</v>
      </c>
      <c r="Q109" s="12" t="s">
        <v>27</v>
      </c>
      <c r="R109" s="22" t="s">
        <v>26</v>
      </c>
      <c r="S109" s="23" t="s">
        <v>25</v>
      </c>
      <c r="T109" s="22">
        <v>2</v>
      </c>
      <c r="U109" s="21">
        <v>67777</v>
      </c>
      <c r="V109" s="262"/>
      <c r="W109" s="256"/>
      <c r="X109" s="263">
        <f>X110</f>
        <v>365000</v>
      </c>
      <c r="Y109" s="263">
        <f>Y110</f>
        <v>0</v>
      </c>
      <c r="Z109" s="264">
        <f>Z110</f>
        <v>0</v>
      </c>
      <c r="AA109" s="8"/>
      <c r="AB109" s="815"/>
    </row>
    <row r="110" spans="1:28" ht="35.25" customHeight="1" thickBot="1" x14ac:dyDescent="0.25">
      <c r="A110" s="19"/>
      <c r="B110" s="18"/>
      <c r="C110" s="96"/>
      <c r="D110" s="813"/>
      <c r="E110" s="16"/>
      <c r="F110" s="814"/>
      <c r="G110" s="15"/>
      <c r="H110" s="15"/>
      <c r="I110" s="807"/>
      <c r="J110" s="807"/>
      <c r="K110" s="807"/>
      <c r="L110" s="807"/>
      <c r="M110" s="808" t="s">
        <v>635</v>
      </c>
      <c r="N110" s="88">
        <v>615</v>
      </c>
      <c r="O110" s="25">
        <v>8</v>
      </c>
      <c r="P110" s="24">
        <v>1</v>
      </c>
      <c r="Q110" s="12" t="s">
        <v>27</v>
      </c>
      <c r="R110" s="22" t="s">
        <v>26</v>
      </c>
      <c r="S110" s="23" t="s">
        <v>25</v>
      </c>
      <c r="T110" s="22">
        <v>2</v>
      </c>
      <c r="U110" s="21">
        <v>67777</v>
      </c>
      <c r="V110" s="824">
        <v>610</v>
      </c>
      <c r="W110" s="256"/>
      <c r="X110" s="272">
        <v>365000</v>
      </c>
      <c r="Y110" s="272"/>
      <c r="Z110" s="272"/>
      <c r="AA110" s="8"/>
      <c r="AB110" s="815"/>
    </row>
    <row r="111" spans="1:28" ht="21" customHeight="1" thickBot="1" x14ac:dyDescent="0.25">
      <c r="A111" s="19"/>
      <c r="B111" s="18"/>
      <c r="C111" s="96"/>
      <c r="D111" s="17"/>
      <c r="E111" s="16"/>
      <c r="F111" s="599"/>
      <c r="G111" s="599"/>
      <c r="H111" s="15"/>
      <c r="I111" s="895" t="s">
        <v>29</v>
      </c>
      <c r="J111" s="896"/>
      <c r="K111" s="896"/>
      <c r="L111" s="896"/>
      <c r="M111" s="897"/>
      <c r="N111" s="88">
        <v>615</v>
      </c>
      <c r="O111" s="25">
        <v>8</v>
      </c>
      <c r="P111" s="24">
        <v>1</v>
      </c>
      <c r="Q111" s="12" t="s">
        <v>27</v>
      </c>
      <c r="R111" s="22" t="s">
        <v>26</v>
      </c>
      <c r="S111" s="23" t="s">
        <v>25</v>
      </c>
      <c r="T111" s="22" t="s">
        <v>6</v>
      </c>
      <c r="U111" s="21" t="s">
        <v>24</v>
      </c>
      <c r="V111" s="262"/>
      <c r="W111" s="256"/>
      <c r="X111" s="263">
        <f>X112</f>
        <v>2405000</v>
      </c>
      <c r="Y111" s="263">
        <f>Y112</f>
        <v>2520000</v>
      </c>
      <c r="Z111" s="264">
        <f>Z112</f>
        <v>2520000</v>
      </c>
      <c r="AA111" s="8"/>
      <c r="AB111" s="3"/>
    </row>
    <row r="112" spans="1:28" ht="18.75" customHeight="1" thickBot="1" x14ac:dyDescent="0.25">
      <c r="A112" s="19"/>
      <c r="B112" s="18"/>
      <c r="C112" s="96"/>
      <c r="D112" s="591"/>
      <c r="E112" s="32"/>
      <c r="F112" s="584"/>
      <c r="G112" s="584"/>
      <c r="H112" s="584"/>
      <c r="I112" s="586"/>
      <c r="J112" s="901" t="s">
        <v>28</v>
      </c>
      <c r="K112" s="901"/>
      <c r="L112" s="901"/>
      <c r="M112" s="902"/>
      <c r="N112" s="88">
        <v>615</v>
      </c>
      <c r="O112" s="14">
        <v>8</v>
      </c>
      <c r="P112" s="13">
        <v>1</v>
      </c>
      <c r="Q112" s="12" t="s">
        <v>27</v>
      </c>
      <c r="R112" s="10" t="s">
        <v>26</v>
      </c>
      <c r="S112" s="11" t="s">
        <v>25</v>
      </c>
      <c r="T112" s="10">
        <v>1</v>
      </c>
      <c r="U112" s="9" t="s">
        <v>24</v>
      </c>
      <c r="V112" s="265" t="s">
        <v>23</v>
      </c>
      <c r="W112" s="256"/>
      <c r="X112" s="266">
        <v>2405000</v>
      </c>
      <c r="Y112" s="266">
        <v>2520000</v>
      </c>
      <c r="Z112" s="266">
        <v>2520000</v>
      </c>
      <c r="AA112" s="8"/>
      <c r="AB112" s="3"/>
    </row>
    <row r="113" spans="1:28" ht="29.25" customHeight="1" thickBot="1" x14ac:dyDescent="0.25">
      <c r="A113" s="19"/>
      <c r="B113" s="18"/>
      <c r="C113" s="96"/>
      <c r="D113" s="670"/>
      <c r="E113" s="32"/>
      <c r="F113" s="664"/>
      <c r="G113" s="664"/>
      <c r="H113" s="664"/>
      <c r="I113" s="668"/>
      <c r="J113" s="74"/>
      <c r="K113" s="74"/>
      <c r="L113" s="74"/>
      <c r="M113" s="75" t="s">
        <v>545</v>
      </c>
      <c r="N113" s="88">
        <v>615</v>
      </c>
      <c r="O113" s="35">
        <v>8</v>
      </c>
      <c r="P113" s="34">
        <v>1</v>
      </c>
      <c r="Q113" s="12"/>
      <c r="R113" s="10">
        <v>81</v>
      </c>
      <c r="S113" s="11">
        <v>2</v>
      </c>
      <c r="T113" s="10">
        <v>1</v>
      </c>
      <c r="U113" s="443">
        <v>95555</v>
      </c>
      <c r="V113" s="679"/>
      <c r="W113" s="680"/>
      <c r="X113" s="681">
        <f>X114</f>
        <v>50000</v>
      </c>
      <c r="Y113" s="681">
        <f t="shared" ref="Y113:Z113" si="17">Y114</f>
        <v>0</v>
      </c>
      <c r="Z113" s="681">
        <f t="shared" si="17"/>
        <v>0</v>
      </c>
      <c r="AA113" s="8"/>
      <c r="AB113" s="3"/>
    </row>
    <row r="114" spans="1:28" ht="18.75" customHeight="1" thickBot="1" x14ac:dyDescent="0.25">
      <c r="A114" s="19"/>
      <c r="B114" s="18"/>
      <c r="C114" s="96"/>
      <c r="D114" s="670"/>
      <c r="E114" s="32"/>
      <c r="F114" s="664"/>
      <c r="G114" s="664"/>
      <c r="H114" s="664"/>
      <c r="I114" s="668"/>
      <c r="J114" s="74"/>
      <c r="K114" s="74"/>
      <c r="L114" s="74"/>
      <c r="M114" s="665" t="s">
        <v>28</v>
      </c>
      <c r="N114" s="88">
        <v>615</v>
      </c>
      <c r="O114" s="35">
        <v>8</v>
      </c>
      <c r="P114" s="34">
        <v>1</v>
      </c>
      <c r="Q114" s="12"/>
      <c r="R114" s="10">
        <v>81</v>
      </c>
      <c r="S114" s="11">
        <v>2</v>
      </c>
      <c r="T114" s="10">
        <v>1</v>
      </c>
      <c r="U114" s="443">
        <v>95555</v>
      </c>
      <c r="V114" s="448">
        <v>610</v>
      </c>
      <c r="W114" s="655"/>
      <c r="X114" s="446">
        <v>50000</v>
      </c>
      <c r="Y114" s="446"/>
      <c r="Z114" s="446"/>
      <c r="AA114" s="8"/>
      <c r="AB114" s="3"/>
    </row>
    <row r="115" spans="1:28" ht="23.25" customHeight="1" thickBot="1" x14ac:dyDescent="0.25">
      <c r="A115" s="19"/>
      <c r="B115" s="18"/>
      <c r="C115" s="96"/>
      <c r="D115" s="912" t="s">
        <v>22</v>
      </c>
      <c r="E115" s="913"/>
      <c r="F115" s="913"/>
      <c r="G115" s="913"/>
      <c r="H115" s="913"/>
      <c r="I115" s="913"/>
      <c r="J115" s="915"/>
      <c r="K115" s="915"/>
      <c r="L115" s="915"/>
      <c r="M115" s="916"/>
      <c r="N115" s="88">
        <v>615</v>
      </c>
      <c r="O115" s="31">
        <v>10</v>
      </c>
      <c r="P115" s="30" t="s">
        <v>1</v>
      </c>
      <c r="Q115" s="12" t="s">
        <v>1</v>
      </c>
      <c r="R115" s="103" t="s">
        <v>1</v>
      </c>
      <c r="S115" s="104" t="s">
        <v>1</v>
      </c>
      <c r="T115" s="103" t="s">
        <v>1</v>
      </c>
      <c r="U115" s="105" t="s">
        <v>1</v>
      </c>
      <c r="V115" s="277"/>
      <c r="W115" s="445"/>
      <c r="X115" s="278">
        <f>X116</f>
        <v>130000</v>
      </c>
      <c r="Y115" s="278">
        <f>Y116</f>
        <v>130000</v>
      </c>
      <c r="Z115" s="279">
        <f>Z116</f>
        <v>130000</v>
      </c>
      <c r="AA115" s="8"/>
      <c r="AB115" s="3"/>
    </row>
    <row r="116" spans="1:28" ht="23.25" customHeight="1" thickBot="1" x14ac:dyDescent="0.25">
      <c r="A116" s="19"/>
      <c r="B116" s="18"/>
      <c r="C116" s="96"/>
      <c r="D116" s="28"/>
      <c r="E116" s="898" t="s">
        <v>21</v>
      </c>
      <c r="F116" s="899"/>
      <c r="G116" s="899"/>
      <c r="H116" s="899"/>
      <c r="I116" s="899"/>
      <c r="J116" s="899"/>
      <c r="K116" s="899"/>
      <c r="L116" s="899"/>
      <c r="M116" s="900"/>
      <c r="N116" s="88">
        <v>615</v>
      </c>
      <c r="O116" s="82">
        <v>10</v>
      </c>
      <c r="P116" s="83">
        <v>1</v>
      </c>
      <c r="Q116" s="80" t="s">
        <v>1</v>
      </c>
      <c r="R116" s="84" t="s">
        <v>1</v>
      </c>
      <c r="S116" s="85" t="s">
        <v>1</v>
      </c>
      <c r="T116" s="84" t="s">
        <v>1</v>
      </c>
      <c r="U116" s="86" t="s">
        <v>1</v>
      </c>
      <c r="V116" s="258"/>
      <c r="W116" s="259"/>
      <c r="X116" s="260">
        <f t="shared" ref="X116:Z119" si="18">X117</f>
        <v>130000</v>
      </c>
      <c r="Y116" s="260">
        <f t="shared" si="18"/>
        <v>130000</v>
      </c>
      <c r="Z116" s="261">
        <f t="shared" si="18"/>
        <v>130000</v>
      </c>
      <c r="AA116" s="8"/>
      <c r="AB116" s="3"/>
    </row>
    <row r="117" spans="1:28" ht="78.75" customHeight="1" thickBot="1" x14ac:dyDescent="0.25">
      <c r="A117" s="19"/>
      <c r="B117" s="18"/>
      <c r="C117" s="96"/>
      <c r="D117" s="17"/>
      <c r="E117" s="27"/>
      <c r="F117" s="895" t="s">
        <v>592</v>
      </c>
      <c r="G117" s="896"/>
      <c r="H117" s="896"/>
      <c r="I117" s="896"/>
      <c r="J117" s="896"/>
      <c r="K117" s="896"/>
      <c r="L117" s="896"/>
      <c r="M117" s="897"/>
      <c r="N117" s="88">
        <v>615</v>
      </c>
      <c r="O117" s="25">
        <v>10</v>
      </c>
      <c r="P117" s="24">
        <v>1</v>
      </c>
      <c r="Q117" s="12" t="s">
        <v>9</v>
      </c>
      <c r="R117" s="22" t="s">
        <v>7</v>
      </c>
      <c r="S117" s="23" t="s">
        <v>5</v>
      </c>
      <c r="T117" s="22" t="s">
        <v>4</v>
      </c>
      <c r="U117" s="21" t="s">
        <v>3</v>
      </c>
      <c r="V117" s="262"/>
      <c r="W117" s="256"/>
      <c r="X117" s="263">
        <f t="shared" si="18"/>
        <v>130000</v>
      </c>
      <c r="Y117" s="263">
        <f t="shared" si="18"/>
        <v>130000</v>
      </c>
      <c r="Z117" s="264">
        <f t="shared" si="18"/>
        <v>130000</v>
      </c>
      <c r="AA117" s="8"/>
      <c r="AB117" s="3"/>
    </row>
    <row r="118" spans="1:28" ht="20.25" customHeight="1" thickBot="1" x14ac:dyDescent="0.25">
      <c r="A118" s="19"/>
      <c r="B118" s="18"/>
      <c r="C118" s="96"/>
      <c r="D118" s="17"/>
      <c r="E118" s="16"/>
      <c r="F118" s="15"/>
      <c r="G118" s="895" t="s">
        <v>20</v>
      </c>
      <c r="H118" s="896"/>
      <c r="I118" s="896"/>
      <c r="J118" s="896"/>
      <c r="K118" s="896"/>
      <c r="L118" s="896"/>
      <c r="M118" s="897"/>
      <c r="N118" s="88">
        <v>615</v>
      </c>
      <c r="O118" s="25">
        <v>10</v>
      </c>
      <c r="P118" s="24">
        <v>1</v>
      </c>
      <c r="Q118" s="12" t="s">
        <v>19</v>
      </c>
      <c r="R118" s="22" t="s">
        <v>7</v>
      </c>
      <c r="S118" s="23" t="s">
        <v>13</v>
      </c>
      <c r="T118" s="22" t="s">
        <v>4</v>
      </c>
      <c r="U118" s="21" t="s">
        <v>3</v>
      </c>
      <c r="V118" s="262"/>
      <c r="W118" s="256"/>
      <c r="X118" s="263">
        <f t="shared" si="18"/>
        <v>130000</v>
      </c>
      <c r="Y118" s="263">
        <f t="shared" si="18"/>
        <v>130000</v>
      </c>
      <c r="Z118" s="264">
        <f t="shared" si="18"/>
        <v>130000</v>
      </c>
      <c r="AA118" s="8"/>
      <c r="AB118" s="3"/>
    </row>
    <row r="119" spans="1:28" ht="32.25" customHeight="1" thickBot="1" x14ac:dyDescent="0.25">
      <c r="A119" s="19"/>
      <c r="B119" s="18"/>
      <c r="C119" s="96"/>
      <c r="D119" s="17"/>
      <c r="E119" s="16"/>
      <c r="F119" s="599"/>
      <c r="G119" s="15"/>
      <c r="H119" s="895" t="s">
        <v>18</v>
      </c>
      <c r="I119" s="896"/>
      <c r="J119" s="896"/>
      <c r="K119" s="896"/>
      <c r="L119" s="896"/>
      <c r="M119" s="897"/>
      <c r="N119" s="88">
        <v>615</v>
      </c>
      <c r="O119" s="25">
        <v>10</v>
      </c>
      <c r="P119" s="24">
        <v>1</v>
      </c>
      <c r="Q119" s="12" t="s">
        <v>17</v>
      </c>
      <c r="R119" s="22" t="s">
        <v>7</v>
      </c>
      <c r="S119" s="23" t="s">
        <v>13</v>
      </c>
      <c r="T119" s="22" t="s">
        <v>6</v>
      </c>
      <c r="U119" s="21" t="s">
        <v>3</v>
      </c>
      <c r="V119" s="262"/>
      <c r="W119" s="256"/>
      <c r="X119" s="263">
        <f t="shared" si="18"/>
        <v>130000</v>
      </c>
      <c r="Y119" s="263">
        <f t="shared" si="18"/>
        <v>130000</v>
      </c>
      <c r="Z119" s="264">
        <f t="shared" si="18"/>
        <v>130000</v>
      </c>
      <c r="AA119" s="8"/>
      <c r="AB119" s="3"/>
    </row>
    <row r="120" spans="1:28" ht="35.25" customHeight="1" thickBot="1" x14ac:dyDescent="0.25">
      <c r="A120" s="19"/>
      <c r="B120" s="18"/>
      <c r="C120" s="96"/>
      <c r="D120" s="17"/>
      <c r="E120" s="16"/>
      <c r="F120" s="599"/>
      <c r="G120" s="599"/>
      <c r="H120" s="15"/>
      <c r="I120" s="895" t="s">
        <v>16</v>
      </c>
      <c r="J120" s="896"/>
      <c r="K120" s="896"/>
      <c r="L120" s="896"/>
      <c r="M120" s="897"/>
      <c r="N120" s="88">
        <v>615</v>
      </c>
      <c r="O120" s="25">
        <v>10</v>
      </c>
      <c r="P120" s="24">
        <v>1</v>
      </c>
      <c r="Q120" s="12" t="s">
        <v>14</v>
      </c>
      <c r="R120" s="22" t="s">
        <v>7</v>
      </c>
      <c r="S120" s="23" t="s">
        <v>13</v>
      </c>
      <c r="T120" s="22" t="s">
        <v>6</v>
      </c>
      <c r="U120" s="21" t="s">
        <v>12</v>
      </c>
      <c r="V120" s="262"/>
      <c r="W120" s="256"/>
      <c r="X120" s="263">
        <f>X121</f>
        <v>130000</v>
      </c>
      <c r="Y120" s="263">
        <f>Y121</f>
        <v>130000</v>
      </c>
      <c r="Z120" s="264">
        <f>Z121</f>
        <v>130000</v>
      </c>
      <c r="AA120" s="8"/>
      <c r="AB120" s="3"/>
    </row>
    <row r="121" spans="1:28" ht="34.5" customHeight="1" thickBot="1" x14ac:dyDescent="0.25">
      <c r="A121" s="19"/>
      <c r="B121" s="18"/>
      <c r="C121" s="96"/>
      <c r="D121" s="17"/>
      <c r="E121" s="32"/>
      <c r="F121" s="584"/>
      <c r="G121" s="584"/>
      <c r="H121" s="584"/>
      <c r="I121" s="586"/>
      <c r="J121" s="901" t="s">
        <v>15</v>
      </c>
      <c r="K121" s="901"/>
      <c r="L121" s="901"/>
      <c r="M121" s="902"/>
      <c r="N121" s="88">
        <v>615</v>
      </c>
      <c r="O121" s="14">
        <v>10</v>
      </c>
      <c r="P121" s="13">
        <v>1</v>
      </c>
      <c r="Q121" s="12" t="s">
        <v>14</v>
      </c>
      <c r="R121" s="10" t="s">
        <v>7</v>
      </c>
      <c r="S121" s="11" t="s">
        <v>13</v>
      </c>
      <c r="T121" s="10" t="s">
        <v>6</v>
      </c>
      <c r="U121" s="9" t="s">
        <v>12</v>
      </c>
      <c r="V121" s="265" t="s">
        <v>11</v>
      </c>
      <c r="W121" s="256"/>
      <c r="X121" s="266">
        <v>130000</v>
      </c>
      <c r="Y121" s="266">
        <v>130000</v>
      </c>
      <c r="Z121" s="266">
        <v>130000</v>
      </c>
      <c r="AA121" s="8"/>
      <c r="AB121" s="3"/>
    </row>
    <row r="122" spans="1:28" s="461" customFormat="1" ht="25.5" customHeight="1" thickBot="1" x14ac:dyDescent="0.25">
      <c r="A122" s="7"/>
      <c r="B122" s="449"/>
      <c r="C122" s="450"/>
      <c r="D122" s="591"/>
      <c r="E122" s="591"/>
      <c r="F122" s="451"/>
      <c r="G122" s="451"/>
      <c r="H122" s="451"/>
      <c r="I122" s="452"/>
      <c r="J122" s="453"/>
      <c r="K122" s="453"/>
      <c r="L122" s="454"/>
      <c r="M122" s="153" t="s">
        <v>414</v>
      </c>
      <c r="N122" s="88">
        <v>615</v>
      </c>
      <c r="O122" s="587">
        <v>11</v>
      </c>
      <c r="P122" s="72"/>
      <c r="Q122" s="455"/>
      <c r="R122" s="588"/>
      <c r="S122" s="456"/>
      <c r="T122" s="588"/>
      <c r="U122" s="457"/>
      <c r="V122" s="282"/>
      <c r="W122" s="458"/>
      <c r="X122" s="459">
        <f>X123</f>
        <v>50000</v>
      </c>
      <c r="Y122" s="459">
        <f t="shared" ref="Y122:Z125" si="19">Y123</f>
        <v>50000</v>
      </c>
      <c r="Z122" s="459">
        <f t="shared" si="19"/>
        <v>50000</v>
      </c>
      <c r="AA122" s="460"/>
      <c r="AB122" s="66"/>
    </row>
    <row r="123" spans="1:28" s="475" customFormat="1" ht="24" customHeight="1" thickBot="1" x14ac:dyDescent="0.25">
      <c r="A123" s="462"/>
      <c r="B123" s="449"/>
      <c r="C123" s="450"/>
      <c r="D123" s="585"/>
      <c r="E123" s="585"/>
      <c r="F123" s="463"/>
      <c r="G123" s="463"/>
      <c r="H123" s="463"/>
      <c r="I123" s="464"/>
      <c r="J123" s="465"/>
      <c r="K123" s="465"/>
      <c r="L123" s="466"/>
      <c r="M123" s="467" t="s">
        <v>415</v>
      </c>
      <c r="N123" s="88">
        <v>615</v>
      </c>
      <c r="O123" s="432">
        <v>11</v>
      </c>
      <c r="P123" s="469">
        <v>1</v>
      </c>
      <c r="Q123" s="80"/>
      <c r="R123" s="434"/>
      <c r="S123" s="433"/>
      <c r="T123" s="434"/>
      <c r="U123" s="470"/>
      <c r="V123" s="471"/>
      <c r="W123" s="259"/>
      <c r="X123" s="472">
        <f>X124</f>
        <v>50000</v>
      </c>
      <c r="Y123" s="472">
        <f t="shared" si="19"/>
        <v>50000</v>
      </c>
      <c r="Z123" s="472">
        <f t="shared" si="19"/>
        <v>50000</v>
      </c>
      <c r="AA123" s="473"/>
      <c r="AB123" s="474"/>
    </row>
    <row r="124" spans="1:28" ht="80.25" customHeight="1" thickBot="1" x14ac:dyDescent="0.25">
      <c r="A124" s="19"/>
      <c r="B124" s="18"/>
      <c r="C124" s="96"/>
      <c r="D124" s="591"/>
      <c r="E124" s="32"/>
      <c r="F124" s="584"/>
      <c r="G124" s="584"/>
      <c r="H124" s="584"/>
      <c r="I124" s="586"/>
      <c r="J124" s="74"/>
      <c r="K124" s="74"/>
      <c r="L124" s="75"/>
      <c r="M124" s="581" t="s">
        <v>592</v>
      </c>
      <c r="N124" s="88">
        <v>615</v>
      </c>
      <c r="O124" s="14">
        <v>11</v>
      </c>
      <c r="P124" s="13">
        <v>1</v>
      </c>
      <c r="Q124" s="12"/>
      <c r="R124" s="10">
        <v>85</v>
      </c>
      <c r="S124" s="11">
        <v>0</v>
      </c>
      <c r="T124" s="10">
        <v>0</v>
      </c>
      <c r="U124" s="9">
        <v>0</v>
      </c>
      <c r="V124" s="441"/>
      <c r="W124" s="256"/>
      <c r="X124" s="447">
        <f>X125</f>
        <v>50000</v>
      </c>
      <c r="Y124" s="447">
        <f t="shared" si="19"/>
        <v>50000</v>
      </c>
      <c r="Z124" s="447">
        <f t="shared" si="19"/>
        <v>50000</v>
      </c>
      <c r="AA124" s="8"/>
      <c r="AB124" s="3"/>
    </row>
    <row r="125" spans="1:28" ht="39" customHeight="1" thickBot="1" x14ac:dyDescent="0.25">
      <c r="A125" s="19"/>
      <c r="B125" s="18"/>
      <c r="C125" s="96"/>
      <c r="D125" s="591"/>
      <c r="E125" s="32"/>
      <c r="F125" s="584"/>
      <c r="G125" s="584"/>
      <c r="H125" s="584"/>
      <c r="I125" s="586"/>
      <c r="J125" s="74"/>
      <c r="K125" s="74"/>
      <c r="L125" s="75"/>
      <c r="M125" s="581" t="s">
        <v>611</v>
      </c>
      <c r="N125" s="88">
        <v>615</v>
      </c>
      <c r="O125" s="14">
        <v>11</v>
      </c>
      <c r="P125" s="13">
        <v>1</v>
      </c>
      <c r="Q125" s="12"/>
      <c r="R125" s="10">
        <v>85</v>
      </c>
      <c r="S125" s="11">
        <v>0</v>
      </c>
      <c r="T125" s="10">
        <v>0</v>
      </c>
      <c r="U125" s="9">
        <v>0</v>
      </c>
      <c r="V125" s="441"/>
      <c r="W125" s="256"/>
      <c r="X125" s="447">
        <f>X126</f>
        <v>50000</v>
      </c>
      <c r="Y125" s="447">
        <f t="shared" si="19"/>
        <v>50000</v>
      </c>
      <c r="Z125" s="447">
        <f t="shared" si="19"/>
        <v>50000</v>
      </c>
      <c r="AA125" s="8"/>
      <c r="AB125" s="3"/>
    </row>
    <row r="126" spans="1:28" ht="97.5" customHeight="1" thickBot="1" x14ac:dyDescent="0.25">
      <c r="A126" s="19"/>
      <c r="B126" s="18"/>
      <c r="C126" s="96"/>
      <c r="D126" s="591"/>
      <c r="E126" s="32"/>
      <c r="F126" s="584"/>
      <c r="G126" s="584"/>
      <c r="H126" s="584"/>
      <c r="I126" s="586"/>
      <c r="J126" s="74"/>
      <c r="K126" s="74"/>
      <c r="L126" s="75"/>
      <c r="M126" s="624" t="s">
        <v>612</v>
      </c>
      <c r="N126" s="88">
        <v>615</v>
      </c>
      <c r="O126" s="14">
        <v>11</v>
      </c>
      <c r="P126" s="13">
        <v>1</v>
      </c>
      <c r="Q126" s="12"/>
      <c r="R126" s="10">
        <v>84</v>
      </c>
      <c r="S126" s="11" t="s">
        <v>614</v>
      </c>
      <c r="T126" s="10">
        <v>0</v>
      </c>
      <c r="U126" s="9">
        <v>0</v>
      </c>
      <c r="V126" s="441"/>
      <c r="W126" s="256"/>
      <c r="X126" s="447">
        <f>X128</f>
        <v>50000</v>
      </c>
      <c r="Y126" s="447">
        <f>Y128</f>
        <v>50000</v>
      </c>
      <c r="Z126" s="447">
        <f>Z128</f>
        <v>50000</v>
      </c>
      <c r="AA126" s="8"/>
      <c r="AB126" s="3"/>
    </row>
    <row r="127" spans="1:28" ht="94.15" customHeight="1" thickBot="1" x14ac:dyDescent="0.25">
      <c r="A127" s="19"/>
      <c r="B127" s="18"/>
      <c r="C127" s="96"/>
      <c r="D127" s="591"/>
      <c r="E127" s="32"/>
      <c r="F127" s="584"/>
      <c r="G127" s="584"/>
      <c r="H127" s="584"/>
      <c r="I127" s="586"/>
      <c r="J127" s="74"/>
      <c r="K127" s="74"/>
      <c r="L127" s="75"/>
      <c r="M127" s="581" t="s">
        <v>613</v>
      </c>
      <c r="N127" s="88">
        <v>615</v>
      </c>
      <c r="O127" s="14">
        <v>11</v>
      </c>
      <c r="P127" s="13">
        <v>1</v>
      </c>
      <c r="Q127" s="12"/>
      <c r="R127" s="10">
        <v>85</v>
      </c>
      <c r="S127" s="11" t="s">
        <v>614</v>
      </c>
      <c r="T127" s="10">
        <v>1</v>
      </c>
      <c r="U127" s="9">
        <v>0</v>
      </c>
      <c r="V127" s="441"/>
      <c r="W127" s="429"/>
      <c r="X127" s="447">
        <f>X128</f>
        <v>50000</v>
      </c>
      <c r="Y127" s="447">
        <f>Y128</f>
        <v>50000</v>
      </c>
      <c r="Z127" s="447">
        <v>50000</v>
      </c>
      <c r="AA127" s="8"/>
      <c r="AB127" s="3"/>
    </row>
    <row r="128" spans="1:28" ht="43.15" customHeight="1" thickBot="1" x14ac:dyDescent="0.25">
      <c r="A128" s="19"/>
      <c r="B128" s="18"/>
      <c r="C128" s="96"/>
      <c r="D128" s="591"/>
      <c r="E128" s="32"/>
      <c r="F128" s="584"/>
      <c r="G128" s="584"/>
      <c r="H128" s="584"/>
      <c r="I128" s="586"/>
      <c r="J128" s="74"/>
      <c r="K128" s="74"/>
      <c r="L128" s="75"/>
      <c r="M128" s="581" t="s">
        <v>42</v>
      </c>
      <c r="N128" s="88">
        <v>615</v>
      </c>
      <c r="O128" s="14">
        <v>11</v>
      </c>
      <c r="P128" s="13">
        <v>1</v>
      </c>
      <c r="Q128" s="12"/>
      <c r="R128" s="10">
        <v>85</v>
      </c>
      <c r="S128" s="11" t="s">
        <v>614</v>
      </c>
      <c r="T128" s="10">
        <v>1</v>
      </c>
      <c r="U128" s="9">
        <v>0</v>
      </c>
      <c r="V128" s="448">
        <v>240</v>
      </c>
      <c r="W128" s="429"/>
      <c r="X128" s="266">
        <v>50000</v>
      </c>
      <c r="Y128" s="266">
        <v>50000</v>
      </c>
      <c r="Z128" s="267">
        <v>50000</v>
      </c>
      <c r="AA128" s="8"/>
      <c r="AB128" s="3"/>
    </row>
    <row r="129" spans="1:30" ht="21" customHeight="1" thickBot="1" x14ac:dyDescent="0.25">
      <c r="A129" s="19"/>
      <c r="B129" s="18"/>
      <c r="C129" s="96"/>
      <c r="D129" s="591"/>
      <c r="E129" s="32"/>
      <c r="F129" s="584"/>
      <c r="G129" s="584"/>
      <c r="H129" s="584"/>
      <c r="I129" s="586"/>
      <c r="J129" s="74"/>
      <c r="K129" s="74"/>
      <c r="L129" s="75"/>
      <c r="M129" s="153" t="s">
        <v>146</v>
      </c>
      <c r="N129" s="88">
        <v>615</v>
      </c>
      <c r="O129" s="14"/>
      <c r="P129" s="13"/>
      <c r="Q129" s="12"/>
      <c r="R129" s="10"/>
      <c r="S129" s="11"/>
      <c r="T129" s="76"/>
      <c r="U129" s="77"/>
      <c r="V129" s="280"/>
      <c r="W129" s="256"/>
      <c r="X129" s="281">
        <f>X18+X50+X57+X64+X86+X102+X115+X122</f>
        <v>57433646.670000002</v>
      </c>
      <c r="Y129" s="281">
        <f>Y18+Y50+Y57+Y64+Y86+Y102+Y115+Y122</f>
        <v>20541478.740000002</v>
      </c>
      <c r="Z129" s="281">
        <f>Z18+Z50+Z57+Z64+Z86+Z102+Z115+Z122</f>
        <v>19553363.109999999</v>
      </c>
      <c r="AA129" s="8"/>
      <c r="AB129" s="3"/>
      <c r="AD129" s="1" t="s">
        <v>151</v>
      </c>
    </row>
    <row r="130" spans="1:30" ht="16.5" thickBot="1" x14ac:dyDescent="0.25">
      <c r="A130" s="19"/>
      <c r="B130" s="18"/>
      <c r="C130" s="96"/>
      <c r="D130" s="912" t="s">
        <v>2</v>
      </c>
      <c r="E130" s="913"/>
      <c r="F130" s="913"/>
      <c r="G130" s="913"/>
      <c r="H130" s="913"/>
      <c r="I130" s="913"/>
      <c r="J130" s="915"/>
      <c r="K130" s="915"/>
      <c r="L130" s="916"/>
      <c r="M130" s="912"/>
      <c r="N130" s="88">
        <v>615</v>
      </c>
      <c r="O130" s="72"/>
      <c r="P130" s="72" t="s">
        <v>1</v>
      </c>
      <c r="Q130" s="12" t="s">
        <v>1</v>
      </c>
      <c r="R130" s="921" t="s">
        <v>1</v>
      </c>
      <c r="S130" s="922"/>
      <c r="T130" s="922"/>
      <c r="U130" s="923"/>
      <c r="V130" s="282"/>
      <c r="W130" s="256"/>
      <c r="X130" s="283">
        <v>0</v>
      </c>
      <c r="Y130" s="281">
        <v>519589.2</v>
      </c>
      <c r="Z130" s="281">
        <v>1014013.85</v>
      </c>
      <c r="AA130" s="8"/>
      <c r="AB130" s="3"/>
    </row>
    <row r="131" spans="1:30" ht="18.75" customHeight="1" thickBot="1" x14ac:dyDescent="0.25">
      <c r="A131" s="4"/>
      <c r="B131" s="6"/>
      <c r="C131" s="106"/>
      <c r="D131" s="107"/>
      <c r="E131" s="107"/>
      <c r="F131" s="107"/>
      <c r="G131" s="107"/>
      <c r="H131" s="107"/>
      <c r="I131" s="107"/>
      <c r="J131" s="107"/>
      <c r="K131" s="107"/>
      <c r="L131" s="5"/>
      <c r="M131" s="183" t="s">
        <v>0</v>
      </c>
      <c r="N131" s="184"/>
      <c r="O131" s="184"/>
      <c r="P131" s="184"/>
      <c r="Q131" s="185"/>
      <c r="R131" s="184"/>
      <c r="S131" s="184"/>
      <c r="T131" s="184"/>
      <c r="U131" s="184"/>
      <c r="V131" s="284"/>
      <c r="W131" s="285"/>
      <c r="X131" s="286">
        <f>X129+X130</f>
        <v>57433646.670000002</v>
      </c>
      <c r="Y131" s="286">
        <f>Y129+Y130</f>
        <v>21061067.940000001</v>
      </c>
      <c r="Z131" s="287">
        <f>Z129+Z130</f>
        <v>20567376.960000001</v>
      </c>
      <c r="AA131" s="3"/>
      <c r="AB131" s="2"/>
    </row>
    <row r="132" spans="1:30" ht="21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  <c r="R132" s="3"/>
      <c r="S132" s="3"/>
      <c r="T132" s="3"/>
      <c r="U132" s="3"/>
      <c r="V132" s="3"/>
      <c r="W132" s="3"/>
      <c r="X132" s="2"/>
      <c r="Y132" s="4"/>
      <c r="Z132" s="3"/>
      <c r="AA132" s="3"/>
      <c r="AB132" s="2"/>
    </row>
    <row r="133" spans="1:30" ht="12.75" customHeight="1" x14ac:dyDescent="0.2"/>
  </sheetData>
  <mergeCells count="85">
    <mergeCell ref="H68:M68"/>
    <mergeCell ref="F66:M66"/>
    <mergeCell ref="D64:M64"/>
    <mergeCell ref="I61:M61"/>
    <mergeCell ref="D57:M57"/>
    <mergeCell ref="E65:M65"/>
    <mergeCell ref="F59:M59"/>
    <mergeCell ref="G67:M67"/>
    <mergeCell ref="E58:M58"/>
    <mergeCell ref="H99:M99"/>
    <mergeCell ref="I100:M100"/>
    <mergeCell ref="G89:M89"/>
    <mergeCell ref="H90:M90"/>
    <mergeCell ref="I91:M91"/>
    <mergeCell ref="J92:M92"/>
    <mergeCell ref="E93:M93"/>
    <mergeCell ref="H96:M96"/>
    <mergeCell ref="F104:M104"/>
    <mergeCell ref="G105:M105"/>
    <mergeCell ref="J76:M76"/>
    <mergeCell ref="V2:Y2"/>
    <mergeCell ref="V5:Y5"/>
    <mergeCell ref="V8:Y8"/>
    <mergeCell ref="J63:M63"/>
    <mergeCell ref="J55:M55"/>
    <mergeCell ref="J56:M56"/>
    <mergeCell ref="H60:M60"/>
    <mergeCell ref="F52:M52"/>
    <mergeCell ref="J40:M40"/>
    <mergeCell ref="H53:M53"/>
    <mergeCell ref="J22:M22"/>
    <mergeCell ref="J27:M27"/>
    <mergeCell ref="J29:M29"/>
    <mergeCell ref="D130:M130"/>
    <mergeCell ref="R130:U130"/>
    <mergeCell ref="H106:M106"/>
    <mergeCell ref="I111:M111"/>
    <mergeCell ref="J112:M112"/>
    <mergeCell ref="D115:M115"/>
    <mergeCell ref="E116:M116"/>
    <mergeCell ref="F117:M117"/>
    <mergeCell ref="G118:M118"/>
    <mergeCell ref="H119:M119"/>
    <mergeCell ref="I120:M120"/>
    <mergeCell ref="J121:M121"/>
    <mergeCell ref="E103:M103"/>
    <mergeCell ref="F94:M94"/>
    <mergeCell ref="G95:M95"/>
    <mergeCell ref="J70:M70"/>
    <mergeCell ref="I69:M69"/>
    <mergeCell ref="I74:M74"/>
    <mergeCell ref="E87:M87"/>
    <mergeCell ref="F78:M78"/>
    <mergeCell ref="J101:M101"/>
    <mergeCell ref="D102:M102"/>
    <mergeCell ref="D86:M86"/>
    <mergeCell ref="H80:M80"/>
    <mergeCell ref="G79:M79"/>
    <mergeCell ref="E77:M77"/>
    <mergeCell ref="I81:M81"/>
    <mergeCell ref="H73:M73"/>
    <mergeCell ref="D50:M50"/>
    <mergeCell ref="I21:M21"/>
    <mergeCell ref="I26:M26"/>
    <mergeCell ref="I36:M36"/>
    <mergeCell ref="I38:M38"/>
    <mergeCell ref="E23:M23"/>
    <mergeCell ref="E34:M34"/>
    <mergeCell ref="J37:M37"/>
    <mergeCell ref="I54:M54"/>
    <mergeCell ref="E51:M51"/>
    <mergeCell ref="M75:P75"/>
    <mergeCell ref="M11:Y11"/>
    <mergeCell ref="M12:Z12"/>
    <mergeCell ref="M13:Z13"/>
    <mergeCell ref="J39:M39"/>
    <mergeCell ref="H25:M25"/>
    <mergeCell ref="F20:M20"/>
    <mergeCell ref="F24:M24"/>
    <mergeCell ref="F35:M35"/>
    <mergeCell ref="R15:U15"/>
    <mergeCell ref="R16:U16"/>
    <mergeCell ref="C17:M17"/>
    <mergeCell ref="D18:M18"/>
    <mergeCell ref="E19:M19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7"/>
  <sheetViews>
    <sheetView showGridLines="0" view="pageBreakPreview" topLeftCell="A76" zoomScaleNormal="90" zoomScaleSheetLayoutView="100" workbookViewId="0">
      <selection activeCell="J79" sqref="J79:N79"/>
    </sheetView>
  </sheetViews>
  <sheetFormatPr defaultColWidth="9.140625" defaultRowHeight="12.75" x14ac:dyDescent="0.2"/>
  <cols>
    <col min="1" max="1" width="0.7109375" style="1" customWidth="1"/>
    <col min="2" max="12" width="0" style="1" hidden="1" customWidth="1"/>
    <col min="13" max="13" width="81.8554687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5.7109375" style="1" customWidth="1"/>
    <col min="23" max="23" width="0" style="1" hidden="1" customWidth="1"/>
    <col min="24" max="24" width="18" style="1" customWidth="1"/>
    <col min="25" max="25" width="18.140625" style="1" customWidth="1"/>
    <col min="26" max="26" width="19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926" t="s">
        <v>580</v>
      </c>
      <c r="V2" s="864"/>
      <c r="W2" s="864"/>
      <c r="X2" s="864"/>
      <c r="Y2" s="864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926" t="s">
        <v>574</v>
      </c>
      <c r="W5" s="864"/>
      <c r="X5" s="864"/>
      <c r="Y5" s="864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399</v>
      </c>
      <c r="W6" s="66"/>
      <c r="X6" s="2"/>
      <c r="Y6" s="65"/>
      <c r="Z6" s="2"/>
      <c r="AA6" s="3"/>
      <c r="AB6" s="2"/>
    </row>
    <row r="7" spans="1:28" ht="12.75" customHeight="1" x14ac:dyDescent="0.2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" t="s">
        <v>400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932" t="s">
        <v>717</v>
      </c>
      <c r="V8" s="864"/>
      <c r="W8" s="864"/>
      <c r="X8" s="864"/>
      <c r="Y8" s="864"/>
      <c r="Z8" s="59"/>
      <c r="AA8" s="3"/>
      <c r="AB8" s="2"/>
    </row>
    <row r="9" spans="1:28" ht="12.75" customHeight="1" x14ac:dyDescent="0.25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3"/>
      <c r="W9" s="59"/>
      <c r="X9" s="59"/>
      <c r="Y9" s="59"/>
      <c r="Z9" s="59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3"/>
      <c r="W10" s="59"/>
      <c r="X10" s="59"/>
      <c r="Y10" s="59"/>
      <c r="Z10" s="59"/>
      <c r="AA10" s="3"/>
      <c r="AB10" s="2"/>
    </row>
    <row r="11" spans="1:28" ht="12.75" customHeight="1" x14ac:dyDescent="0.3">
      <c r="A11" s="64" t="s">
        <v>585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3"/>
      <c r="AB11" s="2"/>
    </row>
    <row r="12" spans="1:28" ht="12.75" customHeight="1" x14ac:dyDescent="0.25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932" t="s">
        <v>584</v>
      </c>
      <c r="N12" s="864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864"/>
      <c r="Z12" s="864"/>
      <c r="AA12" s="3"/>
      <c r="AB12" s="2"/>
    </row>
    <row r="13" spans="1:28" ht="12.75" customHeight="1" x14ac:dyDescent="0.25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20"/>
      <c r="N13" s="63"/>
      <c r="O13" s="421" t="s">
        <v>401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3"/>
      <c r="AB13" s="2"/>
    </row>
    <row r="14" spans="1:28" ht="12.75" customHeight="1" x14ac:dyDescent="0.2">
      <c r="A14" s="62" t="s">
        <v>562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3"/>
      <c r="AB14" s="2"/>
    </row>
    <row r="15" spans="1:28" ht="12.6" customHeight="1" x14ac:dyDescent="0.2">
      <c r="A15" s="62" t="s">
        <v>550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71"/>
      <c r="Z15" s="63"/>
      <c r="AA15" s="3"/>
      <c r="AB15" s="2"/>
    </row>
    <row r="16" spans="1:28" ht="12.75" customHeight="1" thickBot="1" x14ac:dyDescent="0.25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7"/>
      <c r="Z16" s="112" t="s">
        <v>142</v>
      </c>
      <c r="AA16" s="3"/>
      <c r="AB16" s="2"/>
    </row>
    <row r="17" spans="1:28" ht="42" customHeight="1" thickBot="1" x14ac:dyDescent="0.25">
      <c r="A17" s="7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8"/>
      <c r="M17" s="589" t="s">
        <v>141</v>
      </c>
      <c r="N17" s="52" t="s">
        <v>140</v>
      </c>
      <c r="O17" s="51" t="s">
        <v>139</v>
      </c>
      <c r="P17" s="51" t="s">
        <v>138</v>
      </c>
      <c r="Q17" s="53" t="s">
        <v>137</v>
      </c>
      <c r="R17" s="907" t="s">
        <v>136</v>
      </c>
      <c r="S17" s="907"/>
      <c r="T17" s="907"/>
      <c r="U17" s="907"/>
      <c r="V17" s="52" t="s">
        <v>135</v>
      </c>
      <c r="W17" s="51" t="s">
        <v>134</v>
      </c>
      <c r="X17" s="51" t="s">
        <v>566</v>
      </c>
      <c r="Y17" s="823" t="s">
        <v>638</v>
      </c>
      <c r="Z17" s="117" t="s">
        <v>697</v>
      </c>
      <c r="AA17" s="49"/>
      <c r="AB17" s="3"/>
    </row>
    <row r="18" spans="1:28" ht="15.75" customHeight="1" thickBot="1" x14ac:dyDescent="0.3">
      <c r="A18" s="149"/>
      <c r="B18" s="46"/>
      <c r="C18" s="150"/>
      <c r="D18" s="596"/>
      <c r="E18" s="151"/>
      <c r="F18" s="46"/>
      <c r="G18" s="46"/>
      <c r="H18" s="46"/>
      <c r="I18" s="46"/>
      <c r="J18" s="46"/>
      <c r="K18" s="46"/>
      <c r="L18" s="150"/>
      <c r="M18" s="596">
        <v>1</v>
      </c>
      <c r="N18" s="596">
        <v>2</v>
      </c>
      <c r="O18" s="596">
        <v>2</v>
      </c>
      <c r="P18" s="596">
        <v>3</v>
      </c>
      <c r="Q18" s="44">
        <v>5</v>
      </c>
      <c r="R18" s="941">
        <v>4</v>
      </c>
      <c r="S18" s="941"/>
      <c r="T18" s="941"/>
      <c r="U18" s="941"/>
      <c r="V18" s="118">
        <v>5</v>
      </c>
      <c r="W18" s="596">
        <v>7</v>
      </c>
      <c r="X18" s="596">
        <v>6</v>
      </c>
      <c r="Y18" s="596">
        <v>7</v>
      </c>
      <c r="Z18" s="596">
        <v>8</v>
      </c>
      <c r="AA18" s="41"/>
      <c r="AB18" s="3"/>
    </row>
    <row r="19" spans="1:28" ht="15" customHeight="1" x14ac:dyDescent="0.2">
      <c r="A19" s="19"/>
      <c r="B19" s="152"/>
      <c r="C19" s="153"/>
      <c r="D19" s="873" t="s">
        <v>133</v>
      </c>
      <c r="E19" s="942"/>
      <c r="F19" s="942"/>
      <c r="G19" s="942"/>
      <c r="H19" s="942"/>
      <c r="I19" s="942"/>
      <c r="J19" s="942"/>
      <c r="K19" s="942"/>
      <c r="L19" s="942"/>
      <c r="M19" s="942"/>
      <c r="N19" s="943"/>
      <c r="O19" s="168">
        <v>1</v>
      </c>
      <c r="P19" s="169" t="s">
        <v>1</v>
      </c>
      <c r="Q19" s="170" t="s">
        <v>1</v>
      </c>
      <c r="R19" s="171" t="s">
        <v>1</v>
      </c>
      <c r="S19" s="172" t="s">
        <v>1</v>
      </c>
      <c r="T19" s="171" t="s">
        <v>1</v>
      </c>
      <c r="U19" s="173" t="s">
        <v>1</v>
      </c>
      <c r="V19" s="174" t="s">
        <v>1</v>
      </c>
      <c r="W19" s="175"/>
      <c r="X19" s="292">
        <f>X24+X20+X34+X38+X42</f>
        <v>13514431</v>
      </c>
      <c r="Y19" s="292">
        <f>Z20+Y24+Y42</f>
        <v>10435600</v>
      </c>
      <c r="Z19" s="717">
        <f>Z20+Z24+Z42+Z34</f>
        <v>10435600</v>
      </c>
      <c r="AA19" s="8"/>
      <c r="AB19" s="3"/>
    </row>
    <row r="20" spans="1:28" ht="29.25" customHeight="1" x14ac:dyDescent="0.2">
      <c r="A20" s="19"/>
      <c r="B20" s="152"/>
      <c r="C20" s="153"/>
      <c r="D20" s="176"/>
      <c r="E20" s="898" t="s">
        <v>132</v>
      </c>
      <c r="F20" s="899"/>
      <c r="G20" s="899"/>
      <c r="H20" s="899"/>
      <c r="I20" s="899"/>
      <c r="J20" s="899"/>
      <c r="K20" s="899"/>
      <c r="L20" s="899"/>
      <c r="M20" s="899"/>
      <c r="N20" s="900"/>
      <c r="O20" s="82">
        <v>1</v>
      </c>
      <c r="P20" s="83">
        <v>2</v>
      </c>
      <c r="Q20" s="495" t="s">
        <v>1</v>
      </c>
      <c r="R20" s="84" t="s">
        <v>1</v>
      </c>
      <c r="S20" s="85" t="s">
        <v>1</v>
      </c>
      <c r="T20" s="84" t="s">
        <v>1</v>
      </c>
      <c r="U20" s="86" t="s">
        <v>1</v>
      </c>
      <c r="V20" s="87" t="s">
        <v>1</v>
      </c>
      <c r="W20" s="496"/>
      <c r="X20" s="293">
        <f>X23</f>
        <v>1298476</v>
      </c>
      <c r="Y20" s="293">
        <f t="shared" ref="X20:Z22" si="0">Y21</f>
        <v>1298476</v>
      </c>
      <c r="Z20" s="294">
        <f t="shared" si="0"/>
        <v>1298476</v>
      </c>
      <c r="AA20" s="8"/>
      <c r="AB20" s="3"/>
    </row>
    <row r="21" spans="1:28" ht="59.25" customHeight="1" x14ac:dyDescent="0.2">
      <c r="A21" s="19"/>
      <c r="B21" s="152"/>
      <c r="C21" s="153"/>
      <c r="D21" s="176"/>
      <c r="E21" s="156"/>
      <c r="F21" s="895" t="s">
        <v>587</v>
      </c>
      <c r="G21" s="895"/>
      <c r="H21" s="895"/>
      <c r="I21" s="896"/>
      <c r="J21" s="896"/>
      <c r="K21" s="896"/>
      <c r="L21" s="896"/>
      <c r="M21" s="896"/>
      <c r="N21" s="897"/>
      <c r="O21" s="25">
        <v>1</v>
      </c>
      <c r="P21" s="24">
        <v>2</v>
      </c>
      <c r="Q21" s="154" t="s">
        <v>100</v>
      </c>
      <c r="R21" s="22">
        <v>86</v>
      </c>
      <c r="S21" s="23" t="s">
        <v>5</v>
      </c>
      <c r="T21" s="22" t="s">
        <v>4</v>
      </c>
      <c r="U21" s="21" t="s">
        <v>3</v>
      </c>
      <c r="V21" s="20" t="s">
        <v>1</v>
      </c>
      <c r="W21" s="155"/>
      <c r="X21" s="295">
        <f t="shared" si="0"/>
        <v>1298476</v>
      </c>
      <c r="Y21" s="295">
        <f t="shared" si="0"/>
        <v>1298476</v>
      </c>
      <c r="Z21" s="296">
        <f t="shared" si="0"/>
        <v>1298476</v>
      </c>
      <c r="AA21" s="8"/>
      <c r="AB21" s="3"/>
    </row>
    <row r="22" spans="1:28" ht="15" customHeight="1" x14ac:dyDescent="0.2">
      <c r="A22" s="19"/>
      <c r="B22" s="152"/>
      <c r="C22" s="153"/>
      <c r="D22" s="176"/>
      <c r="E22" s="597"/>
      <c r="F22" s="598"/>
      <c r="G22" s="157"/>
      <c r="H22" s="15"/>
      <c r="I22" s="895" t="s">
        <v>553</v>
      </c>
      <c r="J22" s="896"/>
      <c r="K22" s="896"/>
      <c r="L22" s="896"/>
      <c r="M22" s="896"/>
      <c r="N22" s="897"/>
      <c r="O22" s="25">
        <v>1</v>
      </c>
      <c r="P22" s="24">
        <v>2</v>
      </c>
      <c r="Q22" s="154" t="s">
        <v>131</v>
      </c>
      <c r="R22" s="22">
        <v>86</v>
      </c>
      <c r="S22" s="23" t="s">
        <v>5</v>
      </c>
      <c r="T22" s="22">
        <v>1</v>
      </c>
      <c r="U22" s="21" t="s">
        <v>130</v>
      </c>
      <c r="V22" s="20" t="s">
        <v>1</v>
      </c>
      <c r="W22" s="155"/>
      <c r="X22" s="295">
        <f t="shared" si="0"/>
        <v>1298476</v>
      </c>
      <c r="Y22" s="295">
        <f t="shared" si="0"/>
        <v>1298476</v>
      </c>
      <c r="Z22" s="296">
        <f t="shared" si="0"/>
        <v>1298476</v>
      </c>
      <c r="AA22" s="8"/>
      <c r="AB22" s="3"/>
    </row>
    <row r="23" spans="1:28" ht="29.25" customHeight="1" x14ac:dyDescent="0.2">
      <c r="A23" s="19"/>
      <c r="B23" s="152"/>
      <c r="C23" s="153"/>
      <c r="D23" s="176"/>
      <c r="E23" s="158"/>
      <c r="F23" s="583"/>
      <c r="G23" s="159"/>
      <c r="H23" s="584"/>
      <c r="I23" s="586"/>
      <c r="J23" s="901" t="s">
        <v>108</v>
      </c>
      <c r="K23" s="901"/>
      <c r="L23" s="901"/>
      <c r="M23" s="901"/>
      <c r="N23" s="902"/>
      <c r="O23" s="14">
        <v>1</v>
      </c>
      <c r="P23" s="13">
        <v>2</v>
      </c>
      <c r="Q23" s="154" t="s">
        <v>131</v>
      </c>
      <c r="R23" s="10">
        <v>86</v>
      </c>
      <c r="S23" s="11" t="s">
        <v>5</v>
      </c>
      <c r="T23" s="10">
        <v>1</v>
      </c>
      <c r="U23" s="9" t="s">
        <v>130</v>
      </c>
      <c r="V23" s="592" t="s">
        <v>107</v>
      </c>
      <c r="W23" s="155"/>
      <c r="X23" s="247">
        <v>1298476</v>
      </c>
      <c r="Y23" s="247">
        <v>1298476</v>
      </c>
      <c r="Z23" s="489">
        <v>1298476</v>
      </c>
      <c r="AA23" s="8"/>
      <c r="AB23" s="3"/>
    </row>
    <row r="24" spans="1:28" ht="51" customHeight="1" x14ac:dyDescent="0.2">
      <c r="A24" s="19"/>
      <c r="B24" s="152"/>
      <c r="C24" s="153"/>
      <c r="D24" s="176"/>
      <c r="E24" s="898" t="s">
        <v>129</v>
      </c>
      <c r="F24" s="899"/>
      <c r="G24" s="899"/>
      <c r="H24" s="899"/>
      <c r="I24" s="899"/>
      <c r="J24" s="919"/>
      <c r="K24" s="919"/>
      <c r="L24" s="919"/>
      <c r="M24" s="919"/>
      <c r="N24" s="920"/>
      <c r="O24" s="78">
        <v>1</v>
      </c>
      <c r="P24" s="79">
        <v>4</v>
      </c>
      <c r="Q24" s="495" t="s">
        <v>1</v>
      </c>
      <c r="R24" s="97" t="s">
        <v>1</v>
      </c>
      <c r="S24" s="98" t="s">
        <v>1</v>
      </c>
      <c r="T24" s="97" t="s">
        <v>1</v>
      </c>
      <c r="U24" s="99" t="s">
        <v>1</v>
      </c>
      <c r="V24" s="81" t="s">
        <v>1</v>
      </c>
      <c r="W24" s="496"/>
      <c r="X24" s="297">
        <f t="shared" ref="X24:Z26" si="1">X25</f>
        <v>4615224</v>
      </c>
      <c r="Y24" s="297">
        <f t="shared" si="1"/>
        <v>4821224</v>
      </c>
      <c r="Z24" s="298">
        <f t="shared" si="1"/>
        <v>4821224</v>
      </c>
      <c r="AA24" s="8"/>
      <c r="AB24" s="3"/>
    </row>
    <row r="25" spans="1:28" ht="61.5" customHeight="1" x14ac:dyDescent="0.2">
      <c r="A25" s="19"/>
      <c r="B25" s="152"/>
      <c r="C25" s="153"/>
      <c r="D25" s="176"/>
      <c r="E25" s="156"/>
      <c r="F25" s="895" t="s">
        <v>587</v>
      </c>
      <c r="G25" s="895"/>
      <c r="H25" s="896"/>
      <c r="I25" s="896"/>
      <c r="J25" s="896"/>
      <c r="K25" s="896"/>
      <c r="L25" s="896"/>
      <c r="M25" s="896"/>
      <c r="N25" s="897"/>
      <c r="O25" s="25">
        <v>1</v>
      </c>
      <c r="P25" s="24">
        <v>4</v>
      </c>
      <c r="Q25" s="154" t="s">
        <v>112</v>
      </c>
      <c r="R25" s="22" t="s">
        <v>105</v>
      </c>
      <c r="S25" s="23" t="s">
        <v>5</v>
      </c>
      <c r="T25" s="22" t="s">
        <v>4</v>
      </c>
      <c r="U25" s="21" t="s">
        <v>3</v>
      </c>
      <c r="V25" s="20" t="s">
        <v>1</v>
      </c>
      <c r="W25" s="155"/>
      <c r="X25" s="295">
        <f>X28+X29+X30</f>
        <v>4615224</v>
      </c>
      <c r="Y25" s="295">
        <f>Y29+Y28</f>
        <v>4821224</v>
      </c>
      <c r="Z25" s="491">
        <f>Z29+Z28</f>
        <v>4821224</v>
      </c>
      <c r="AA25" s="8"/>
      <c r="AB25" s="3"/>
    </row>
    <row r="26" spans="1:28" ht="29.25" customHeight="1" x14ac:dyDescent="0.2">
      <c r="A26" s="19"/>
      <c r="B26" s="152"/>
      <c r="C26" s="153"/>
      <c r="D26" s="176"/>
      <c r="E26" s="597"/>
      <c r="F26" s="598"/>
      <c r="G26" s="157"/>
      <c r="H26" s="895" t="s">
        <v>128</v>
      </c>
      <c r="I26" s="896"/>
      <c r="J26" s="896"/>
      <c r="K26" s="896"/>
      <c r="L26" s="896"/>
      <c r="M26" s="896"/>
      <c r="N26" s="897"/>
      <c r="O26" s="25">
        <v>1</v>
      </c>
      <c r="P26" s="24">
        <v>4</v>
      </c>
      <c r="Q26" s="154" t="s">
        <v>127</v>
      </c>
      <c r="R26" s="22" t="s">
        <v>105</v>
      </c>
      <c r="S26" s="23" t="s">
        <v>5</v>
      </c>
      <c r="T26" s="22" t="s">
        <v>6</v>
      </c>
      <c r="U26" s="21" t="s">
        <v>3</v>
      </c>
      <c r="V26" s="20" t="s">
        <v>1</v>
      </c>
      <c r="W26" s="155"/>
      <c r="X26" s="295">
        <f t="shared" si="1"/>
        <v>3641724</v>
      </c>
      <c r="Y26" s="295">
        <f t="shared" si="1"/>
        <v>3637224</v>
      </c>
      <c r="Z26" s="296">
        <f t="shared" si="1"/>
        <v>3637224</v>
      </c>
      <c r="AA26" s="8"/>
      <c r="AB26" s="3"/>
    </row>
    <row r="27" spans="1:28" ht="15" customHeight="1" x14ac:dyDescent="0.2">
      <c r="A27" s="19"/>
      <c r="B27" s="152"/>
      <c r="C27" s="153"/>
      <c r="D27" s="176"/>
      <c r="E27" s="597"/>
      <c r="F27" s="582"/>
      <c r="G27" s="160"/>
      <c r="H27" s="15"/>
      <c r="I27" s="895" t="s">
        <v>126</v>
      </c>
      <c r="J27" s="896"/>
      <c r="K27" s="896"/>
      <c r="L27" s="896"/>
      <c r="M27" s="896"/>
      <c r="N27" s="897"/>
      <c r="O27" s="25">
        <v>1</v>
      </c>
      <c r="P27" s="24">
        <v>4</v>
      </c>
      <c r="Q27" s="154" t="s">
        <v>125</v>
      </c>
      <c r="R27" s="22" t="s">
        <v>105</v>
      </c>
      <c r="S27" s="23" t="s">
        <v>5</v>
      </c>
      <c r="T27" s="22" t="s">
        <v>6</v>
      </c>
      <c r="U27" s="21">
        <v>90002</v>
      </c>
      <c r="V27" s="20" t="s">
        <v>1</v>
      </c>
      <c r="W27" s="155"/>
      <c r="X27" s="295">
        <f>X28+X30</f>
        <v>3641724</v>
      </c>
      <c r="Y27" s="295">
        <f>Y28+Y30</f>
        <v>3637224</v>
      </c>
      <c r="Z27" s="296">
        <f>Z28+Z30</f>
        <v>3637224</v>
      </c>
      <c r="AA27" s="8"/>
      <c r="AB27" s="3"/>
    </row>
    <row r="28" spans="1:28" ht="29.25" customHeight="1" x14ac:dyDescent="0.2">
      <c r="A28" s="19"/>
      <c r="B28" s="152"/>
      <c r="C28" s="153"/>
      <c r="D28" s="176"/>
      <c r="E28" s="597"/>
      <c r="F28" s="582"/>
      <c r="G28" s="160"/>
      <c r="H28" s="599"/>
      <c r="I28" s="15"/>
      <c r="J28" s="905" t="s">
        <v>108</v>
      </c>
      <c r="K28" s="905"/>
      <c r="L28" s="905"/>
      <c r="M28" s="905"/>
      <c r="N28" s="906"/>
      <c r="O28" s="25">
        <v>1</v>
      </c>
      <c r="P28" s="24">
        <v>4</v>
      </c>
      <c r="Q28" s="154" t="s">
        <v>125</v>
      </c>
      <c r="R28" s="22" t="s">
        <v>105</v>
      </c>
      <c r="S28" s="23" t="s">
        <v>5</v>
      </c>
      <c r="T28" s="22" t="s">
        <v>6</v>
      </c>
      <c r="U28" s="21">
        <v>90002</v>
      </c>
      <c r="V28" s="20" t="s">
        <v>107</v>
      </c>
      <c r="W28" s="155"/>
      <c r="X28" s="249">
        <v>3637224</v>
      </c>
      <c r="Y28" s="249">
        <v>3637224</v>
      </c>
      <c r="Z28" s="249">
        <v>3637224</v>
      </c>
      <c r="AA28" s="8"/>
      <c r="AB28" s="3"/>
    </row>
    <row r="29" spans="1:28" ht="29.25" customHeight="1" x14ac:dyDescent="0.2">
      <c r="A29" s="19"/>
      <c r="B29" s="152"/>
      <c r="C29" s="153"/>
      <c r="D29" s="176"/>
      <c r="E29" s="158"/>
      <c r="F29" s="779"/>
      <c r="G29" s="159"/>
      <c r="H29" s="780"/>
      <c r="I29" s="781"/>
      <c r="J29" s="777"/>
      <c r="K29" s="777"/>
      <c r="L29" s="777"/>
      <c r="M29" s="777" t="s">
        <v>42</v>
      </c>
      <c r="N29" s="778"/>
      <c r="O29" s="14">
        <v>1</v>
      </c>
      <c r="P29" s="13">
        <v>4</v>
      </c>
      <c r="Q29" s="154" t="s">
        <v>125</v>
      </c>
      <c r="R29" s="10" t="s">
        <v>105</v>
      </c>
      <c r="S29" s="11" t="s">
        <v>5</v>
      </c>
      <c r="T29" s="10" t="s">
        <v>6</v>
      </c>
      <c r="U29" s="9">
        <v>90002</v>
      </c>
      <c r="V29" s="776" t="s">
        <v>37</v>
      </c>
      <c r="W29" s="155"/>
      <c r="X29" s="247">
        <v>973500</v>
      </c>
      <c r="Y29" s="247">
        <v>1184000</v>
      </c>
      <c r="Z29" s="489">
        <v>1184000</v>
      </c>
      <c r="AA29" s="8"/>
      <c r="AB29" s="783"/>
    </row>
    <row r="30" spans="1:28" ht="34.5" customHeight="1" x14ac:dyDescent="0.2">
      <c r="A30" s="19"/>
      <c r="B30" s="152"/>
      <c r="C30" s="153"/>
      <c r="D30" s="176"/>
      <c r="E30" s="158"/>
      <c r="F30" s="583"/>
      <c r="G30" s="159"/>
      <c r="H30" s="584"/>
      <c r="I30" s="584"/>
      <c r="J30" s="901" t="s">
        <v>617</v>
      </c>
      <c r="K30" s="901"/>
      <c r="L30" s="901"/>
      <c r="M30" s="901"/>
      <c r="N30" s="902"/>
      <c r="O30" s="14">
        <v>1</v>
      </c>
      <c r="P30" s="13">
        <v>4</v>
      </c>
      <c r="Q30" s="154" t="s">
        <v>125</v>
      </c>
      <c r="R30" s="10" t="s">
        <v>105</v>
      </c>
      <c r="S30" s="11" t="s">
        <v>5</v>
      </c>
      <c r="T30" s="10">
        <v>10</v>
      </c>
      <c r="U30" s="9">
        <v>10040</v>
      </c>
      <c r="V30" s="592">
        <v>540</v>
      </c>
      <c r="W30" s="155"/>
      <c r="X30" s="247">
        <v>4500</v>
      </c>
      <c r="Y30" s="247"/>
      <c r="Z30" s="489"/>
      <c r="AA30" s="8"/>
      <c r="AB30" s="3"/>
    </row>
    <row r="31" spans="1:28" ht="34.5" customHeight="1" x14ac:dyDescent="0.2">
      <c r="A31" s="19"/>
      <c r="B31" s="152"/>
      <c r="C31" s="153"/>
      <c r="D31" s="176"/>
      <c r="E31" s="158"/>
      <c r="F31" s="583"/>
      <c r="G31" s="159"/>
      <c r="H31" s="584"/>
      <c r="I31" s="584"/>
      <c r="J31" s="74"/>
      <c r="K31" s="74"/>
      <c r="L31" s="74"/>
      <c r="M31" s="581" t="s">
        <v>419</v>
      </c>
      <c r="N31" s="593">
        <v>25</v>
      </c>
      <c r="O31" s="14">
        <v>1</v>
      </c>
      <c r="P31" s="13">
        <v>4</v>
      </c>
      <c r="Q31" s="12"/>
      <c r="R31" s="10">
        <v>86</v>
      </c>
      <c r="S31" s="11">
        <v>0</v>
      </c>
      <c r="T31" s="10">
        <v>6</v>
      </c>
      <c r="U31" s="9">
        <v>0</v>
      </c>
      <c r="V31" s="592"/>
      <c r="W31" s="155"/>
      <c r="X31" s="490">
        <f>X32</f>
        <v>0</v>
      </c>
      <c r="Y31" s="490">
        <f t="shared" ref="Y31:Z32" si="2">Y32</f>
        <v>0</v>
      </c>
      <c r="Z31" s="491">
        <f t="shared" si="2"/>
        <v>0</v>
      </c>
      <c r="AA31" s="8"/>
      <c r="AB31" s="3"/>
    </row>
    <row r="32" spans="1:28" ht="34.5" customHeight="1" x14ac:dyDescent="0.2">
      <c r="A32" s="19"/>
      <c r="B32" s="152"/>
      <c r="C32" s="153"/>
      <c r="D32" s="176"/>
      <c r="E32" s="158"/>
      <c r="F32" s="583"/>
      <c r="G32" s="159"/>
      <c r="H32" s="584"/>
      <c r="I32" s="584"/>
      <c r="J32" s="74"/>
      <c r="K32" s="74"/>
      <c r="L32" s="74"/>
      <c r="M32" s="581" t="s">
        <v>420</v>
      </c>
      <c r="N32" s="593">
        <v>25</v>
      </c>
      <c r="O32" s="14">
        <v>1</v>
      </c>
      <c r="P32" s="13">
        <v>4</v>
      </c>
      <c r="Q32" s="12"/>
      <c r="R32" s="10">
        <v>86</v>
      </c>
      <c r="S32" s="11">
        <v>0</v>
      </c>
      <c r="T32" s="10">
        <v>6</v>
      </c>
      <c r="U32" s="9">
        <v>90008</v>
      </c>
      <c r="V32" s="592"/>
      <c r="W32" s="155"/>
      <c r="X32" s="490">
        <f>X33</f>
        <v>0</v>
      </c>
      <c r="Y32" s="490">
        <f t="shared" si="2"/>
        <v>0</v>
      </c>
      <c r="Z32" s="491">
        <f t="shared" si="2"/>
        <v>0</v>
      </c>
      <c r="AA32" s="8"/>
      <c r="AB32" s="3"/>
    </row>
    <row r="33" spans="1:28" ht="34.5" customHeight="1" x14ac:dyDescent="0.2">
      <c r="A33" s="19"/>
      <c r="B33" s="152"/>
      <c r="C33" s="153"/>
      <c r="D33" s="176"/>
      <c r="E33" s="158"/>
      <c r="F33" s="583"/>
      <c r="G33" s="159"/>
      <c r="H33" s="584"/>
      <c r="I33" s="584"/>
      <c r="J33" s="74"/>
      <c r="K33" s="74"/>
      <c r="L33" s="74"/>
      <c r="M33" s="581" t="s">
        <v>42</v>
      </c>
      <c r="N33" s="593">
        <v>25</v>
      </c>
      <c r="O33" s="14">
        <v>1</v>
      </c>
      <c r="P33" s="13">
        <v>4</v>
      </c>
      <c r="Q33" s="12"/>
      <c r="R33" s="10">
        <v>86</v>
      </c>
      <c r="S33" s="11">
        <v>0</v>
      </c>
      <c r="T33" s="10">
        <v>6</v>
      </c>
      <c r="U33" s="9">
        <v>90008</v>
      </c>
      <c r="V33" s="592">
        <v>240</v>
      </c>
      <c r="W33" s="155"/>
      <c r="X33" s="247"/>
      <c r="Y33" s="247"/>
      <c r="Z33" s="489"/>
      <c r="AA33" s="8"/>
      <c r="AB33" s="3"/>
    </row>
    <row r="34" spans="1:28" s="461" customFormat="1" ht="45.75" customHeight="1" x14ac:dyDescent="0.2">
      <c r="A34" s="7"/>
      <c r="B34" s="152"/>
      <c r="C34" s="153"/>
      <c r="D34" s="176"/>
      <c r="E34" s="696"/>
      <c r="F34" s="493"/>
      <c r="G34" s="494"/>
      <c r="H34" s="451"/>
      <c r="I34" s="451"/>
      <c r="J34" s="453"/>
      <c r="K34" s="453"/>
      <c r="L34" s="453"/>
      <c r="M34" s="659" t="s">
        <v>542</v>
      </c>
      <c r="N34" s="498">
        <v>25</v>
      </c>
      <c r="O34" s="469">
        <v>1</v>
      </c>
      <c r="P34" s="469">
        <v>6</v>
      </c>
      <c r="Q34" s="455"/>
      <c r="R34" s="697"/>
      <c r="S34" s="456"/>
      <c r="T34" s="697"/>
      <c r="U34" s="457"/>
      <c r="V34" s="692"/>
      <c r="W34" s="496"/>
      <c r="X34" s="289">
        <v>56100</v>
      </c>
      <c r="Y34" s="289">
        <f t="shared" ref="Y34:Z34" si="3">Y35</f>
        <v>0</v>
      </c>
      <c r="Z34" s="497">
        <f t="shared" si="3"/>
        <v>0</v>
      </c>
      <c r="AA34" s="460"/>
      <c r="AB34" s="66"/>
    </row>
    <row r="35" spans="1:28" ht="27.75" customHeight="1" x14ac:dyDescent="0.2">
      <c r="A35" s="19"/>
      <c r="B35" s="152"/>
      <c r="C35" s="153"/>
      <c r="D35" s="176"/>
      <c r="E35" s="158"/>
      <c r="F35" s="693"/>
      <c r="G35" s="159"/>
      <c r="H35" s="694"/>
      <c r="I35" s="694"/>
      <c r="J35" s="74"/>
      <c r="K35" s="74"/>
      <c r="L35" s="74"/>
      <c r="M35" s="695" t="s">
        <v>101</v>
      </c>
      <c r="N35" s="691">
        <v>25</v>
      </c>
      <c r="O35" s="13">
        <v>1</v>
      </c>
      <c r="P35" s="13">
        <v>6</v>
      </c>
      <c r="Q35" s="673"/>
      <c r="R35" s="14">
        <v>75</v>
      </c>
      <c r="S35" s="11">
        <v>0</v>
      </c>
      <c r="T35" s="10">
        <v>0</v>
      </c>
      <c r="U35" s="443">
        <v>0</v>
      </c>
      <c r="V35" s="691"/>
      <c r="W35" s="155"/>
      <c r="X35" s="490">
        <f>X37</f>
        <v>56100</v>
      </c>
      <c r="Y35" s="490">
        <f>Y40</f>
        <v>0</v>
      </c>
      <c r="Z35" s="491">
        <f>Z40</f>
        <v>0</v>
      </c>
      <c r="AA35" s="8"/>
      <c r="AB35" s="3"/>
    </row>
    <row r="36" spans="1:28" ht="27.75" customHeight="1" x14ac:dyDescent="0.2">
      <c r="A36" s="19"/>
      <c r="B36" s="152"/>
      <c r="C36" s="153"/>
      <c r="D36" s="176"/>
      <c r="E36" s="158"/>
      <c r="F36" s="740"/>
      <c r="G36" s="159"/>
      <c r="H36" s="743"/>
      <c r="I36" s="743"/>
      <c r="J36" s="74"/>
      <c r="K36" s="74"/>
      <c r="L36" s="74"/>
      <c r="M36" s="737" t="s">
        <v>543</v>
      </c>
      <c r="N36" s="736">
        <v>25</v>
      </c>
      <c r="O36" s="13">
        <v>1</v>
      </c>
      <c r="P36" s="13">
        <v>6</v>
      </c>
      <c r="Q36" s="673"/>
      <c r="R36" s="14">
        <v>75</v>
      </c>
      <c r="S36" s="11">
        <v>0</v>
      </c>
      <c r="T36" s="10">
        <v>0</v>
      </c>
      <c r="U36" s="443">
        <v>61002</v>
      </c>
      <c r="V36" s="678"/>
      <c r="W36" s="155"/>
      <c r="X36" s="490">
        <f>X37</f>
        <v>56100</v>
      </c>
      <c r="Y36" s="490">
        <f t="shared" ref="Y36:Z36" si="4">Y37</f>
        <v>0</v>
      </c>
      <c r="Z36" s="491">
        <f t="shared" si="4"/>
        <v>0</v>
      </c>
      <c r="AA36" s="8"/>
      <c r="AB36" s="748"/>
    </row>
    <row r="37" spans="1:28" ht="27.75" customHeight="1" thickBot="1" x14ac:dyDescent="0.25">
      <c r="A37" s="19"/>
      <c r="B37" s="152"/>
      <c r="C37" s="153"/>
      <c r="D37" s="176"/>
      <c r="E37" s="158"/>
      <c r="F37" s="740"/>
      <c r="G37" s="159"/>
      <c r="H37" s="743"/>
      <c r="I37" s="743"/>
      <c r="J37" s="74"/>
      <c r="K37" s="74"/>
      <c r="L37" s="74"/>
      <c r="M37" s="737" t="s">
        <v>544</v>
      </c>
      <c r="N37" s="736">
        <v>25</v>
      </c>
      <c r="O37" s="13">
        <v>1</v>
      </c>
      <c r="P37" s="13">
        <v>6</v>
      </c>
      <c r="Q37" s="673"/>
      <c r="R37" s="14">
        <v>75</v>
      </c>
      <c r="S37" s="11">
        <v>0</v>
      </c>
      <c r="T37" s="10">
        <v>0</v>
      </c>
      <c r="U37" s="443">
        <v>61002</v>
      </c>
      <c r="V37" s="716">
        <v>540</v>
      </c>
      <c r="W37" s="155"/>
      <c r="X37" s="247">
        <v>56100</v>
      </c>
      <c r="Y37" s="247"/>
      <c r="Z37" s="489"/>
      <c r="AA37" s="8"/>
      <c r="AB37" s="748"/>
    </row>
    <row r="38" spans="1:28" ht="27.75" customHeight="1" thickBot="1" x14ac:dyDescent="0.25">
      <c r="A38" s="19"/>
      <c r="B38" s="152"/>
      <c r="C38" s="153"/>
      <c r="D38" s="176"/>
      <c r="E38" s="158"/>
      <c r="F38" s="740"/>
      <c r="G38" s="159"/>
      <c r="H38" s="743"/>
      <c r="I38" s="743"/>
      <c r="J38" s="74"/>
      <c r="K38" s="74"/>
      <c r="L38" s="74"/>
      <c r="M38" s="737" t="s">
        <v>605</v>
      </c>
      <c r="N38" s="88">
        <v>615</v>
      </c>
      <c r="O38" s="469">
        <v>1</v>
      </c>
      <c r="P38" s="469">
        <v>7</v>
      </c>
      <c r="Q38" s="673"/>
      <c r="R38" s="14"/>
      <c r="S38" s="11"/>
      <c r="T38" s="10"/>
      <c r="U38" s="443"/>
      <c r="V38" s="658"/>
      <c r="W38" s="658">
        <f>W43</f>
        <v>0</v>
      </c>
      <c r="X38" s="656">
        <f>X41</f>
        <v>0</v>
      </c>
      <c r="Y38" s="658"/>
      <c r="Z38" s="658"/>
      <c r="AA38" s="8"/>
      <c r="AB38" s="748"/>
    </row>
    <row r="39" spans="1:28" ht="27.75" customHeight="1" thickBot="1" x14ac:dyDescent="0.25">
      <c r="A39" s="19"/>
      <c r="B39" s="152"/>
      <c r="C39" s="153"/>
      <c r="D39" s="176"/>
      <c r="E39" s="158"/>
      <c r="F39" s="740"/>
      <c r="G39" s="159"/>
      <c r="H39" s="743"/>
      <c r="I39" s="743"/>
      <c r="J39" s="74"/>
      <c r="K39" s="74"/>
      <c r="L39" s="74"/>
      <c r="M39" s="767" t="s">
        <v>607</v>
      </c>
      <c r="N39" s="88">
        <v>615</v>
      </c>
      <c r="O39" s="13">
        <v>1</v>
      </c>
      <c r="P39" s="13">
        <v>7</v>
      </c>
      <c r="Q39" s="673"/>
      <c r="R39" s="14">
        <v>75</v>
      </c>
      <c r="S39" s="11">
        <v>0</v>
      </c>
      <c r="T39" s="10">
        <v>0</v>
      </c>
      <c r="U39" s="443">
        <v>0</v>
      </c>
      <c r="V39" s="658"/>
      <c r="W39" s="658">
        <f>W44</f>
        <v>0</v>
      </c>
      <c r="X39" s="658">
        <f>X41</f>
        <v>0</v>
      </c>
      <c r="Y39" s="658"/>
      <c r="Z39" s="658"/>
      <c r="AA39" s="8"/>
      <c r="AB39" s="748"/>
    </row>
    <row r="40" spans="1:28" ht="39.75" customHeight="1" thickBot="1" x14ac:dyDescent="0.25">
      <c r="A40" s="19"/>
      <c r="B40" s="152"/>
      <c r="C40" s="153"/>
      <c r="D40" s="176"/>
      <c r="E40" s="158"/>
      <c r="F40" s="693"/>
      <c r="G40" s="159"/>
      <c r="H40" s="694"/>
      <c r="I40" s="694"/>
      <c r="J40" s="74"/>
      <c r="K40" s="74"/>
      <c r="L40" s="74"/>
      <c r="M40" s="737" t="s">
        <v>606</v>
      </c>
      <c r="N40" s="88">
        <v>615</v>
      </c>
      <c r="O40" s="13">
        <v>1</v>
      </c>
      <c r="P40" s="13">
        <v>7</v>
      </c>
      <c r="Q40" s="673"/>
      <c r="R40" s="14">
        <v>75</v>
      </c>
      <c r="S40" s="11">
        <v>0</v>
      </c>
      <c r="T40" s="10">
        <v>0</v>
      </c>
      <c r="U40" s="443">
        <v>90006</v>
      </c>
      <c r="V40" s="658"/>
      <c r="W40" s="658">
        <f>W45</f>
        <v>0</v>
      </c>
      <c r="X40" s="658">
        <f>X41</f>
        <v>0</v>
      </c>
      <c r="Y40" s="658"/>
      <c r="Z40" s="658"/>
      <c r="AA40" s="8"/>
      <c r="AB40" s="3"/>
    </row>
    <row r="41" spans="1:28" ht="51.75" customHeight="1" x14ac:dyDescent="0.2">
      <c r="A41" s="19"/>
      <c r="B41" s="152"/>
      <c r="C41" s="153"/>
      <c r="D41" s="176"/>
      <c r="E41" s="158"/>
      <c r="F41" s="693"/>
      <c r="G41" s="159"/>
      <c r="H41" s="694"/>
      <c r="I41" s="694"/>
      <c r="J41" s="74"/>
      <c r="K41" s="74"/>
      <c r="L41" s="74"/>
      <c r="M41" s="737" t="s">
        <v>604</v>
      </c>
      <c r="N41" s="88">
        <v>615</v>
      </c>
      <c r="O41" s="13">
        <v>1</v>
      </c>
      <c r="P41" s="13">
        <v>7</v>
      </c>
      <c r="Q41" s="673"/>
      <c r="R41" s="14">
        <v>75</v>
      </c>
      <c r="S41" s="11">
        <v>0</v>
      </c>
      <c r="T41" s="10">
        <v>0</v>
      </c>
      <c r="U41" s="443">
        <v>90006</v>
      </c>
      <c r="V41" s="674">
        <v>800</v>
      </c>
      <c r="W41" s="655"/>
      <c r="X41" s="446"/>
      <c r="Y41" s="446"/>
      <c r="Z41" s="446"/>
      <c r="AA41" s="8"/>
      <c r="AB41" s="3"/>
    </row>
    <row r="42" spans="1:28" ht="15" customHeight="1" x14ac:dyDescent="0.2">
      <c r="A42" s="19"/>
      <c r="B42" s="152"/>
      <c r="C42" s="153"/>
      <c r="D42" s="176"/>
      <c r="E42" s="898" t="s">
        <v>123</v>
      </c>
      <c r="F42" s="899"/>
      <c r="G42" s="899"/>
      <c r="H42" s="899"/>
      <c r="I42" s="899"/>
      <c r="J42" s="919"/>
      <c r="K42" s="919"/>
      <c r="L42" s="919"/>
      <c r="M42" s="919"/>
      <c r="N42" s="920"/>
      <c r="O42" s="78">
        <v>1</v>
      </c>
      <c r="P42" s="79">
        <v>13</v>
      </c>
      <c r="Q42" s="625" t="s">
        <v>1</v>
      </c>
      <c r="R42" s="97" t="s">
        <v>1</v>
      </c>
      <c r="S42" s="98" t="s">
        <v>1</v>
      </c>
      <c r="T42" s="97" t="s">
        <v>1</v>
      </c>
      <c r="U42" s="99" t="s">
        <v>1</v>
      </c>
      <c r="V42" s="81" t="s">
        <v>1</v>
      </c>
      <c r="W42" s="626"/>
      <c r="X42" s="297">
        <f>X43+X49</f>
        <v>7544631</v>
      </c>
      <c r="Y42" s="297">
        <f>Y43+Y49</f>
        <v>4315900</v>
      </c>
      <c r="Z42" s="715">
        <f>Z43+Z49</f>
        <v>4315900</v>
      </c>
      <c r="AA42" s="8"/>
      <c r="AB42" s="3"/>
    </row>
    <row r="43" spans="1:28" ht="15" customHeight="1" x14ac:dyDescent="0.2">
      <c r="A43" s="19"/>
      <c r="B43" s="152"/>
      <c r="C43" s="153"/>
      <c r="D43" s="176"/>
      <c r="E43" s="156"/>
      <c r="F43" s="895" t="s">
        <v>101</v>
      </c>
      <c r="G43" s="895"/>
      <c r="H43" s="895"/>
      <c r="I43" s="896"/>
      <c r="J43" s="896"/>
      <c r="K43" s="896"/>
      <c r="L43" s="896"/>
      <c r="M43" s="896"/>
      <c r="N43" s="897"/>
      <c r="O43" s="25">
        <v>1</v>
      </c>
      <c r="P43" s="24">
        <v>13</v>
      </c>
      <c r="Q43" s="154" t="s">
        <v>100</v>
      </c>
      <c r="R43" s="22" t="s">
        <v>99</v>
      </c>
      <c r="S43" s="23" t="s">
        <v>5</v>
      </c>
      <c r="T43" s="22" t="s">
        <v>4</v>
      </c>
      <c r="U43" s="21" t="s">
        <v>3</v>
      </c>
      <c r="V43" s="20" t="s">
        <v>1</v>
      </c>
      <c r="W43" s="155"/>
      <c r="X43" s="295">
        <f>X45+X46+X48</f>
        <v>80000</v>
      </c>
      <c r="Y43" s="295">
        <f>Y45+Y46+Y48</f>
        <v>80000</v>
      </c>
      <c r="Z43" s="491">
        <f>Z45+Z46+Z48</f>
        <v>80000</v>
      </c>
      <c r="AA43" s="8"/>
      <c r="AB43" s="3"/>
    </row>
    <row r="44" spans="1:28" ht="15" customHeight="1" x14ac:dyDescent="0.2">
      <c r="A44" s="19"/>
      <c r="B44" s="152"/>
      <c r="C44" s="153"/>
      <c r="D44" s="176"/>
      <c r="E44" s="597"/>
      <c r="F44" s="598"/>
      <c r="G44" s="157"/>
      <c r="H44" s="15"/>
      <c r="I44" s="895" t="s">
        <v>122</v>
      </c>
      <c r="J44" s="896"/>
      <c r="K44" s="896"/>
      <c r="L44" s="896"/>
      <c r="M44" s="896"/>
      <c r="N44" s="897"/>
      <c r="O44" s="25">
        <v>1</v>
      </c>
      <c r="P44" s="24">
        <v>13</v>
      </c>
      <c r="Q44" s="154" t="s">
        <v>121</v>
      </c>
      <c r="R44" s="22" t="s">
        <v>99</v>
      </c>
      <c r="S44" s="23" t="s">
        <v>5</v>
      </c>
      <c r="T44" s="22" t="s">
        <v>4</v>
      </c>
      <c r="U44" s="21" t="s">
        <v>120</v>
      </c>
      <c r="V44" s="20" t="s">
        <v>1</v>
      </c>
      <c r="W44" s="155"/>
      <c r="X44" s="295">
        <f>X45</f>
        <v>5000</v>
      </c>
      <c r="Y44" s="295">
        <f>Y45</f>
        <v>5000</v>
      </c>
      <c r="Z44" s="296">
        <f>Z45</f>
        <v>5000</v>
      </c>
      <c r="AA44" s="8"/>
      <c r="AB44" s="3"/>
    </row>
    <row r="45" spans="1:28" ht="15" customHeight="1" x14ac:dyDescent="0.2">
      <c r="A45" s="19"/>
      <c r="B45" s="152"/>
      <c r="C45" s="153"/>
      <c r="D45" s="176"/>
      <c r="E45" s="597"/>
      <c r="F45" s="582"/>
      <c r="G45" s="160"/>
      <c r="H45" s="599"/>
      <c r="I45" s="586"/>
      <c r="J45" s="901" t="s">
        <v>118</v>
      </c>
      <c r="K45" s="901"/>
      <c r="L45" s="901"/>
      <c r="M45" s="901"/>
      <c r="N45" s="902"/>
      <c r="O45" s="14">
        <v>1</v>
      </c>
      <c r="P45" s="13">
        <v>13</v>
      </c>
      <c r="Q45" s="154" t="s">
        <v>121</v>
      </c>
      <c r="R45" s="10" t="s">
        <v>99</v>
      </c>
      <c r="S45" s="11" t="s">
        <v>5</v>
      </c>
      <c r="T45" s="10" t="s">
        <v>4</v>
      </c>
      <c r="U45" s="9" t="s">
        <v>120</v>
      </c>
      <c r="V45" s="592" t="s">
        <v>115</v>
      </c>
      <c r="W45" s="155"/>
      <c r="X45" s="247">
        <v>5000</v>
      </c>
      <c r="Y45" s="247">
        <v>5000</v>
      </c>
      <c r="Z45" s="248">
        <v>5000</v>
      </c>
      <c r="AA45" s="8"/>
      <c r="AB45" s="3"/>
    </row>
    <row r="46" spans="1:28" ht="15" customHeight="1" x14ac:dyDescent="0.2">
      <c r="A46" s="19"/>
      <c r="B46" s="152"/>
      <c r="C46" s="153"/>
      <c r="D46" s="176"/>
      <c r="E46" s="597"/>
      <c r="F46" s="582"/>
      <c r="G46" s="160"/>
      <c r="H46" s="599"/>
      <c r="I46" s="895" t="s">
        <v>119</v>
      </c>
      <c r="J46" s="917"/>
      <c r="K46" s="917"/>
      <c r="L46" s="917"/>
      <c r="M46" s="917"/>
      <c r="N46" s="918"/>
      <c r="O46" s="35">
        <v>1</v>
      </c>
      <c r="P46" s="34">
        <v>13</v>
      </c>
      <c r="Q46" s="154" t="s">
        <v>117</v>
      </c>
      <c r="R46" s="100" t="s">
        <v>99</v>
      </c>
      <c r="S46" s="101" t="s">
        <v>5</v>
      </c>
      <c r="T46" s="100" t="s">
        <v>4</v>
      </c>
      <c r="U46" s="102" t="s">
        <v>116</v>
      </c>
      <c r="V46" s="33" t="s">
        <v>1</v>
      </c>
      <c r="W46" s="155"/>
      <c r="X46" s="299">
        <v>45000</v>
      </c>
      <c r="Y46" s="299">
        <v>45000</v>
      </c>
      <c r="Z46" s="939">
        <v>45000</v>
      </c>
      <c r="AA46" s="8"/>
      <c r="AB46" s="3"/>
    </row>
    <row r="47" spans="1:28" ht="15" customHeight="1" x14ac:dyDescent="0.2">
      <c r="A47" s="19"/>
      <c r="B47" s="152"/>
      <c r="C47" s="153"/>
      <c r="D47" s="176"/>
      <c r="E47" s="749"/>
      <c r="F47" s="739"/>
      <c r="G47" s="750"/>
      <c r="H47" s="744"/>
      <c r="I47" s="15"/>
      <c r="J47" s="741"/>
      <c r="K47" s="741"/>
      <c r="L47" s="741"/>
      <c r="M47" s="741"/>
      <c r="N47" s="742"/>
      <c r="O47" s="35"/>
      <c r="P47" s="34"/>
      <c r="Q47" s="154"/>
      <c r="R47" s="100"/>
      <c r="S47" s="101"/>
      <c r="T47" s="100"/>
      <c r="U47" s="102"/>
      <c r="V47" s="33">
        <v>240</v>
      </c>
      <c r="W47" s="155"/>
      <c r="X47" s="299"/>
      <c r="Y47" s="299"/>
      <c r="Z47" s="940"/>
      <c r="AA47" s="8"/>
      <c r="AB47" s="748"/>
    </row>
    <row r="48" spans="1:28" ht="29.25" customHeight="1" thickBot="1" x14ac:dyDescent="0.25">
      <c r="A48" s="19"/>
      <c r="B48" s="152"/>
      <c r="C48" s="153"/>
      <c r="D48" s="176"/>
      <c r="E48" s="597"/>
      <c r="F48" s="582"/>
      <c r="G48" s="160"/>
      <c r="H48" s="599"/>
      <c r="I48" s="15"/>
      <c r="J48" s="905" t="s">
        <v>42</v>
      </c>
      <c r="K48" s="905"/>
      <c r="L48" s="905"/>
      <c r="M48" s="905"/>
      <c r="N48" s="906"/>
      <c r="O48" s="25">
        <v>1</v>
      </c>
      <c r="P48" s="24">
        <v>13</v>
      </c>
      <c r="Q48" s="154" t="s">
        <v>117</v>
      </c>
      <c r="R48" s="22" t="s">
        <v>99</v>
      </c>
      <c r="S48" s="23" t="s">
        <v>5</v>
      </c>
      <c r="T48" s="22" t="s">
        <v>4</v>
      </c>
      <c r="U48" s="21" t="s">
        <v>116</v>
      </c>
      <c r="V48" s="20">
        <v>850</v>
      </c>
      <c r="W48" s="155"/>
      <c r="X48" s="249">
        <v>30000</v>
      </c>
      <c r="Y48" s="249">
        <v>30000</v>
      </c>
      <c r="Z48" s="250">
        <v>30000</v>
      </c>
      <c r="AA48" s="8"/>
      <c r="AB48" s="3"/>
    </row>
    <row r="49" spans="1:28" ht="66" customHeight="1" thickBot="1" x14ac:dyDescent="0.25">
      <c r="A49" s="19"/>
      <c r="B49" s="152"/>
      <c r="C49" s="153"/>
      <c r="D49" s="177"/>
      <c r="E49" s="158"/>
      <c r="F49" s="583"/>
      <c r="G49" s="159"/>
      <c r="H49" s="584"/>
      <c r="I49" s="584"/>
      <c r="J49" s="74"/>
      <c r="K49" s="74"/>
      <c r="L49" s="74"/>
      <c r="M49" s="738" t="s">
        <v>588</v>
      </c>
      <c r="N49" s="88">
        <v>615</v>
      </c>
      <c r="O49" s="14">
        <v>1</v>
      </c>
      <c r="P49" s="13">
        <v>13</v>
      </c>
      <c r="Q49" s="12"/>
      <c r="R49" s="10">
        <v>86</v>
      </c>
      <c r="S49" s="11">
        <v>0</v>
      </c>
      <c r="T49" s="10">
        <v>0</v>
      </c>
      <c r="U49" s="9">
        <v>0</v>
      </c>
      <c r="V49" s="441"/>
      <c r="W49" s="256"/>
      <c r="X49" s="447">
        <f>X50</f>
        <v>7464631</v>
      </c>
      <c r="Y49" s="447">
        <f t="shared" ref="Y49:Z49" si="5">Y50</f>
        <v>4235900</v>
      </c>
      <c r="Z49" s="447">
        <f t="shared" si="5"/>
        <v>4235900</v>
      </c>
      <c r="AA49" s="8"/>
      <c r="AB49" s="3"/>
    </row>
    <row r="50" spans="1:28" ht="49.5" customHeight="1" x14ac:dyDescent="0.2">
      <c r="A50" s="19"/>
      <c r="B50" s="152"/>
      <c r="C50" s="153"/>
      <c r="D50" s="177"/>
      <c r="E50" s="158"/>
      <c r="F50" s="583"/>
      <c r="G50" s="159"/>
      <c r="H50" s="584"/>
      <c r="I50" s="584"/>
      <c r="J50" s="74"/>
      <c r="K50" s="74"/>
      <c r="L50" s="74"/>
      <c r="M50" s="738" t="s">
        <v>603</v>
      </c>
      <c r="N50" s="88">
        <v>615</v>
      </c>
      <c r="O50" s="14">
        <v>1</v>
      </c>
      <c r="P50" s="13">
        <v>13</v>
      </c>
      <c r="Q50" s="12"/>
      <c r="R50" s="10">
        <v>86</v>
      </c>
      <c r="S50" s="11">
        <v>0</v>
      </c>
      <c r="T50" s="10">
        <v>3</v>
      </c>
      <c r="U50" s="9">
        <v>0</v>
      </c>
      <c r="V50" s="441"/>
      <c r="W50" s="256"/>
      <c r="X50" s="447">
        <f>X51</f>
        <v>7464631</v>
      </c>
      <c r="Y50" s="447">
        <f>Y51</f>
        <v>4235900</v>
      </c>
      <c r="Z50" s="447">
        <f>Z51</f>
        <v>4235900</v>
      </c>
      <c r="AA50" s="8"/>
      <c r="AB50" s="3"/>
    </row>
    <row r="51" spans="1:28" ht="39" customHeight="1" thickBot="1" x14ac:dyDescent="0.25">
      <c r="A51" s="19"/>
      <c r="B51" s="152"/>
      <c r="C51" s="153"/>
      <c r="D51" s="177"/>
      <c r="E51" s="158"/>
      <c r="F51" s="583"/>
      <c r="G51" s="159"/>
      <c r="H51" s="584"/>
      <c r="I51" s="584"/>
      <c r="J51" s="74"/>
      <c r="K51" s="74"/>
      <c r="L51" s="74"/>
      <c r="M51" s="581" t="s">
        <v>417</v>
      </c>
      <c r="N51" s="593">
        <v>25</v>
      </c>
      <c r="O51" s="14">
        <v>1</v>
      </c>
      <c r="P51" s="13">
        <v>13</v>
      </c>
      <c r="Q51" s="12"/>
      <c r="R51" s="10">
        <v>86</v>
      </c>
      <c r="S51" s="11">
        <v>0</v>
      </c>
      <c r="T51" s="10">
        <v>2</v>
      </c>
      <c r="U51" s="9">
        <v>90011</v>
      </c>
      <c r="V51" s="592"/>
      <c r="W51" s="155"/>
      <c r="X51" s="490">
        <f>X52</f>
        <v>7464631</v>
      </c>
      <c r="Y51" s="490">
        <f>Y52</f>
        <v>4235900</v>
      </c>
      <c r="Z51" s="491">
        <f>Z52</f>
        <v>4235900</v>
      </c>
      <c r="AA51" s="8"/>
      <c r="AB51" s="3"/>
    </row>
    <row r="52" spans="1:28" ht="67.150000000000006" customHeight="1" thickBot="1" x14ac:dyDescent="0.25">
      <c r="A52" s="19"/>
      <c r="B52" s="152"/>
      <c r="C52" s="153"/>
      <c r="D52" s="177"/>
      <c r="E52" s="158"/>
      <c r="F52" s="740"/>
      <c r="G52" s="159"/>
      <c r="H52" s="743"/>
      <c r="I52" s="743"/>
      <c r="J52" s="74"/>
      <c r="K52" s="74"/>
      <c r="L52" s="74"/>
      <c r="M52" s="738" t="s">
        <v>602</v>
      </c>
      <c r="N52" s="88">
        <v>615</v>
      </c>
      <c r="O52" s="14">
        <v>1</v>
      </c>
      <c r="P52" s="13">
        <v>13</v>
      </c>
      <c r="Q52" s="12"/>
      <c r="R52" s="10">
        <v>86</v>
      </c>
      <c r="S52" s="11">
        <v>0</v>
      </c>
      <c r="T52" s="10">
        <v>3</v>
      </c>
      <c r="U52" s="9">
        <v>70003</v>
      </c>
      <c r="V52" s="441"/>
      <c r="W52" s="256"/>
      <c r="X52" s="447">
        <f>X53+X54+X55+X57+X58+X56</f>
        <v>7464631</v>
      </c>
      <c r="Y52" s="447">
        <f>Y53+Y54+Y55+Y57</f>
        <v>4235900</v>
      </c>
      <c r="Z52" s="447">
        <f>Z53+Z54+Z55+Z57</f>
        <v>4235900</v>
      </c>
      <c r="AA52" s="8"/>
      <c r="AB52" s="748"/>
    </row>
    <row r="53" spans="1:28" ht="39" customHeight="1" thickBot="1" x14ac:dyDescent="0.25">
      <c r="A53" s="19"/>
      <c r="B53" s="152"/>
      <c r="C53" s="153"/>
      <c r="D53" s="177"/>
      <c r="E53" s="158"/>
      <c r="F53" s="740"/>
      <c r="G53" s="159"/>
      <c r="H53" s="743"/>
      <c r="I53" s="743"/>
      <c r="J53" s="74"/>
      <c r="K53" s="74"/>
      <c r="L53" s="74"/>
      <c r="M53" s="738" t="s">
        <v>601</v>
      </c>
      <c r="N53" s="88">
        <v>615</v>
      </c>
      <c r="O53" s="14">
        <v>1</v>
      </c>
      <c r="P53" s="13">
        <v>13</v>
      </c>
      <c r="Q53" s="12"/>
      <c r="R53" s="10">
        <v>86</v>
      </c>
      <c r="S53" s="11">
        <v>0</v>
      </c>
      <c r="T53" s="10">
        <v>3</v>
      </c>
      <c r="U53" s="9">
        <v>70003</v>
      </c>
      <c r="V53" s="448">
        <v>110</v>
      </c>
      <c r="W53" s="429"/>
      <c r="X53" s="266">
        <v>4061700</v>
      </c>
      <c r="Y53" s="266">
        <v>3760700</v>
      </c>
      <c r="Z53" s="266">
        <v>3760700</v>
      </c>
      <c r="AA53" s="8"/>
      <c r="AB53" s="748"/>
    </row>
    <row r="54" spans="1:28" ht="39" customHeight="1" thickBot="1" x14ac:dyDescent="0.25">
      <c r="A54" s="19"/>
      <c r="B54" s="152"/>
      <c r="C54" s="153"/>
      <c r="D54" s="177"/>
      <c r="E54" s="158"/>
      <c r="F54" s="740"/>
      <c r="G54" s="159"/>
      <c r="H54" s="743"/>
      <c r="I54" s="743"/>
      <c r="J54" s="74"/>
      <c r="K54" s="74"/>
      <c r="L54" s="74"/>
      <c r="M54" s="738" t="s">
        <v>42</v>
      </c>
      <c r="N54" s="88">
        <v>615</v>
      </c>
      <c r="O54" s="14">
        <v>1</v>
      </c>
      <c r="P54" s="13">
        <v>13</v>
      </c>
      <c r="Q54" s="12"/>
      <c r="R54" s="10">
        <v>86</v>
      </c>
      <c r="S54" s="11">
        <v>0</v>
      </c>
      <c r="T54" s="10">
        <v>3</v>
      </c>
      <c r="U54" s="9">
        <v>70003</v>
      </c>
      <c r="V54" s="448">
        <v>240</v>
      </c>
      <c r="W54" s="429"/>
      <c r="X54" s="266">
        <v>725700</v>
      </c>
      <c r="Y54" s="266">
        <v>470200</v>
      </c>
      <c r="Z54" s="266">
        <v>470200</v>
      </c>
      <c r="AA54" s="8"/>
      <c r="AB54" s="748"/>
    </row>
    <row r="55" spans="1:28" ht="39" customHeight="1" thickBot="1" x14ac:dyDescent="0.25">
      <c r="A55" s="19"/>
      <c r="B55" s="152"/>
      <c r="C55" s="153"/>
      <c r="D55" s="177"/>
      <c r="E55" s="158"/>
      <c r="F55" s="740"/>
      <c r="G55" s="159"/>
      <c r="H55" s="743"/>
      <c r="I55" s="743"/>
      <c r="J55" s="74"/>
      <c r="K55" s="74"/>
      <c r="L55" s="74"/>
      <c r="M55" s="738" t="s">
        <v>42</v>
      </c>
      <c r="N55" s="88">
        <v>615</v>
      </c>
      <c r="O55" s="14">
        <v>1</v>
      </c>
      <c r="P55" s="13">
        <v>13</v>
      </c>
      <c r="Q55" s="12"/>
      <c r="R55" s="10">
        <v>86</v>
      </c>
      <c r="S55" s="11">
        <v>0</v>
      </c>
      <c r="T55" s="10">
        <v>3</v>
      </c>
      <c r="U55" s="9">
        <v>70003</v>
      </c>
      <c r="V55" s="448">
        <v>850</v>
      </c>
      <c r="W55" s="429"/>
      <c r="X55" s="266">
        <v>5000</v>
      </c>
      <c r="Y55" s="266">
        <v>5000</v>
      </c>
      <c r="Z55" s="266">
        <v>5000</v>
      </c>
      <c r="AA55" s="8"/>
      <c r="AB55" s="748"/>
    </row>
    <row r="56" spans="1:28" ht="39" customHeight="1" thickBot="1" x14ac:dyDescent="0.25">
      <c r="A56" s="19"/>
      <c r="B56" s="152"/>
      <c r="C56" s="153"/>
      <c r="D56" s="816"/>
      <c r="E56" s="158"/>
      <c r="F56" s="807"/>
      <c r="G56" s="159"/>
      <c r="H56" s="808"/>
      <c r="I56" s="808"/>
      <c r="J56" s="74"/>
      <c r="K56" s="74"/>
      <c r="L56" s="74"/>
      <c r="M56" s="812" t="s">
        <v>636</v>
      </c>
      <c r="N56" s="88"/>
      <c r="O56" s="14">
        <v>1</v>
      </c>
      <c r="P56" s="13">
        <v>13</v>
      </c>
      <c r="Q56" s="12"/>
      <c r="R56" s="10">
        <v>86</v>
      </c>
      <c r="S56" s="11">
        <v>0</v>
      </c>
      <c r="T56" s="10">
        <v>1</v>
      </c>
      <c r="U56" s="9">
        <v>71111</v>
      </c>
      <c r="V56" s="448">
        <v>850</v>
      </c>
      <c r="W56" s="429"/>
      <c r="X56" s="266">
        <v>205000</v>
      </c>
      <c r="Y56" s="266"/>
      <c r="Z56" s="266"/>
      <c r="AA56" s="8"/>
      <c r="AB56" s="815"/>
    </row>
    <row r="57" spans="1:28" ht="39" customHeight="1" thickBot="1" x14ac:dyDescent="0.25">
      <c r="A57" s="19"/>
      <c r="B57" s="152"/>
      <c r="C57" s="153"/>
      <c r="D57" s="177"/>
      <c r="E57" s="158"/>
      <c r="F57" s="740"/>
      <c r="G57" s="159"/>
      <c r="H57" s="743"/>
      <c r="I57" s="743"/>
      <c r="J57" s="74"/>
      <c r="K57" s="74"/>
      <c r="L57" s="74"/>
      <c r="M57" s="738" t="s">
        <v>601</v>
      </c>
      <c r="N57" s="88">
        <v>615</v>
      </c>
      <c r="O57" s="14">
        <v>1</v>
      </c>
      <c r="P57" s="13">
        <v>13</v>
      </c>
      <c r="Q57" s="12"/>
      <c r="R57" s="10">
        <v>86</v>
      </c>
      <c r="S57" s="11">
        <v>0</v>
      </c>
      <c r="T57" s="10">
        <v>3</v>
      </c>
      <c r="U57" s="9">
        <v>78888</v>
      </c>
      <c r="V57" s="448">
        <v>110</v>
      </c>
      <c r="W57" s="429"/>
      <c r="X57" s="266">
        <v>96000</v>
      </c>
      <c r="Y57" s="266"/>
      <c r="Z57" s="266"/>
      <c r="AA57" s="8"/>
      <c r="AB57" s="748"/>
    </row>
    <row r="58" spans="1:28" ht="33.75" customHeight="1" x14ac:dyDescent="0.2">
      <c r="A58" s="19"/>
      <c r="B58" s="152"/>
      <c r="C58" s="153"/>
      <c r="D58" s="177"/>
      <c r="E58" s="158"/>
      <c r="F58" s="583"/>
      <c r="G58" s="159"/>
      <c r="H58" s="584"/>
      <c r="I58" s="584"/>
      <c r="J58" s="74"/>
      <c r="K58" s="74"/>
      <c r="L58" s="74"/>
      <c r="M58" s="745" t="s">
        <v>615</v>
      </c>
      <c r="N58" s="88">
        <v>615</v>
      </c>
      <c r="O58" s="25">
        <v>1</v>
      </c>
      <c r="P58" s="24">
        <v>13</v>
      </c>
      <c r="Q58" s="12" t="s">
        <v>117</v>
      </c>
      <c r="R58" s="22">
        <v>86</v>
      </c>
      <c r="S58" s="23" t="s">
        <v>5</v>
      </c>
      <c r="T58" s="22" t="s">
        <v>4</v>
      </c>
      <c r="U58" s="21">
        <v>95555</v>
      </c>
      <c r="V58" s="430">
        <v>850</v>
      </c>
      <c r="W58" s="256"/>
      <c r="X58" s="272">
        <v>2371231</v>
      </c>
      <c r="Y58" s="272"/>
      <c r="Z58" s="273"/>
      <c r="AA58" s="8"/>
      <c r="AB58" s="3"/>
    </row>
    <row r="59" spans="1:28" ht="15" customHeight="1" x14ac:dyDescent="0.2">
      <c r="A59" s="19"/>
      <c r="B59" s="152"/>
      <c r="C59" s="153"/>
      <c r="D59" s="881" t="s">
        <v>114</v>
      </c>
      <c r="E59" s="913"/>
      <c r="F59" s="913"/>
      <c r="G59" s="913"/>
      <c r="H59" s="913"/>
      <c r="I59" s="913"/>
      <c r="J59" s="915"/>
      <c r="K59" s="915"/>
      <c r="L59" s="915"/>
      <c r="M59" s="915"/>
      <c r="N59" s="916"/>
      <c r="O59" s="31">
        <v>2</v>
      </c>
      <c r="P59" s="30" t="s">
        <v>1</v>
      </c>
      <c r="Q59" s="487" t="s">
        <v>1</v>
      </c>
      <c r="R59" s="103" t="s">
        <v>1</v>
      </c>
      <c r="S59" s="104" t="s">
        <v>1</v>
      </c>
      <c r="T59" s="103" t="s">
        <v>1</v>
      </c>
      <c r="U59" s="105" t="s">
        <v>1</v>
      </c>
      <c r="V59" s="29" t="s">
        <v>1</v>
      </c>
      <c r="W59" s="488"/>
      <c r="X59" s="301">
        <f t="shared" ref="X59:Z62" si="6">X60</f>
        <v>261700</v>
      </c>
      <c r="Y59" s="301">
        <f t="shared" si="6"/>
        <v>270500</v>
      </c>
      <c r="Z59" s="302">
        <f t="shared" si="6"/>
        <v>280100</v>
      </c>
      <c r="AA59" s="8"/>
      <c r="AB59" s="3"/>
    </row>
    <row r="60" spans="1:28" ht="15" customHeight="1" x14ac:dyDescent="0.2">
      <c r="A60" s="19"/>
      <c r="B60" s="152"/>
      <c r="C60" s="153"/>
      <c r="D60" s="176"/>
      <c r="E60" s="898" t="s">
        <v>113</v>
      </c>
      <c r="F60" s="899"/>
      <c r="G60" s="899"/>
      <c r="H60" s="899"/>
      <c r="I60" s="899"/>
      <c r="J60" s="899"/>
      <c r="K60" s="899"/>
      <c r="L60" s="899"/>
      <c r="M60" s="899"/>
      <c r="N60" s="900"/>
      <c r="O60" s="82">
        <v>2</v>
      </c>
      <c r="P60" s="83">
        <v>3</v>
      </c>
      <c r="Q60" s="495" t="s">
        <v>1</v>
      </c>
      <c r="R60" s="84" t="s">
        <v>1</v>
      </c>
      <c r="S60" s="85" t="s">
        <v>1</v>
      </c>
      <c r="T60" s="84" t="s">
        <v>1</v>
      </c>
      <c r="U60" s="86" t="s">
        <v>1</v>
      </c>
      <c r="V60" s="87" t="s">
        <v>1</v>
      </c>
      <c r="W60" s="496"/>
      <c r="X60" s="293">
        <f t="shared" si="6"/>
        <v>261700</v>
      </c>
      <c r="Y60" s="293">
        <f t="shared" si="6"/>
        <v>270500</v>
      </c>
      <c r="Z60" s="294">
        <f t="shared" si="6"/>
        <v>280100</v>
      </c>
      <c r="AA60" s="8"/>
      <c r="AB60" s="3"/>
    </row>
    <row r="61" spans="1:28" ht="57.75" customHeight="1" x14ac:dyDescent="0.2">
      <c r="A61" s="19"/>
      <c r="B61" s="152"/>
      <c r="C61" s="153"/>
      <c r="D61" s="176"/>
      <c r="E61" s="156"/>
      <c r="F61" s="895" t="s">
        <v>587</v>
      </c>
      <c r="G61" s="895"/>
      <c r="H61" s="896"/>
      <c r="I61" s="896"/>
      <c r="J61" s="896"/>
      <c r="K61" s="896"/>
      <c r="L61" s="896"/>
      <c r="M61" s="896"/>
      <c r="N61" s="897"/>
      <c r="O61" s="25">
        <v>2</v>
      </c>
      <c r="P61" s="24">
        <v>3</v>
      </c>
      <c r="Q61" s="154" t="s">
        <v>112</v>
      </c>
      <c r="R61" s="22" t="s">
        <v>105</v>
      </c>
      <c r="S61" s="23" t="s">
        <v>5</v>
      </c>
      <c r="T61" s="22" t="s">
        <v>4</v>
      </c>
      <c r="U61" s="21" t="s">
        <v>3</v>
      </c>
      <c r="V61" s="20" t="s">
        <v>1</v>
      </c>
      <c r="W61" s="155"/>
      <c r="X61" s="295">
        <f t="shared" si="6"/>
        <v>261700</v>
      </c>
      <c r="Y61" s="295">
        <f t="shared" si="6"/>
        <v>270500</v>
      </c>
      <c r="Z61" s="296">
        <f t="shared" si="6"/>
        <v>280100</v>
      </c>
      <c r="AA61" s="8"/>
      <c r="AB61" s="3"/>
    </row>
    <row r="62" spans="1:28" ht="29.25" customHeight="1" x14ac:dyDescent="0.2">
      <c r="A62" s="19"/>
      <c r="B62" s="152"/>
      <c r="C62" s="153"/>
      <c r="D62" s="176"/>
      <c r="E62" s="597"/>
      <c r="F62" s="598"/>
      <c r="G62" s="157"/>
      <c r="H62" s="895" t="s">
        <v>111</v>
      </c>
      <c r="I62" s="896"/>
      <c r="J62" s="896"/>
      <c r="K62" s="896"/>
      <c r="L62" s="896"/>
      <c r="M62" s="896"/>
      <c r="N62" s="897"/>
      <c r="O62" s="25">
        <v>2</v>
      </c>
      <c r="P62" s="24">
        <v>3</v>
      </c>
      <c r="Q62" s="154" t="s">
        <v>110</v>
      </c>
      <c r="R62" s="22" t="s">
        <v>105</v>
      </c>
      <c r="S62" s="23" t="s">
        <v>5</v>
      </c>
      <c r="T62" s="22" t="s">
        <v>104</v>
      </c>
      <c r="U62" s="21" t="s">
        <v>3</v>
      </c>
      <c r="V62" s="20" t="s">
        <v>1</v>
      </c>
      <c r="W62" s="155"/>
      <c r="X62" s="295">
        <f t="shared" si="6"/>
        <v>261700</v>
      </c>
      <c r="Y62" s="295">
        <f t="shared" si="6"/>
        <v>270500</v>
      </c>
      <c r="Z62" s="296">
        <f t="shared" si="6"/>
        <v>280100</v>
      </c>
      <c r="AA62" s="8"/>
      <c r="AB62" s="3"/>
    </row>
    <row r="63" spans="1:28" ht="29.25" customHeight="1" x14ac:dyDescent="0.2">
      <c r="A63" s="19"/>
      <c r="B63" s="152"/>
      <c r="C63" s="153"/>
      <c r="D63" s="176"/>
      <c r="E63" s="597"/>
      <c r="F63" s="582"/>
      <c r="G63" s="160"/>
      <c r="H63" s="15"/>
      <c r="I63" s="895" t="s">
        <v>109</v>
      </c>
      <c r="J63" s="896"/>
      <c r="K63" s="896"/>
      <c r="L63" s="896"/>
      <c r="M63" s="896"/>
      <c r="N63" s="897"/>
      <c r="O63" s="25">
        <v>2</v>
      </c>
      <c r="P63" s="24">
        <v>3</v>
      </c>
      <c r="Q63" s="154" t="s">
        <v>106</v>
      </c>
      <c r="R63" s="22" t="s">
        <v>105</v>
      </c>
      <c r="S63" s="23" t="s">
        <v>5</v>
      </c>
      <c r="T63" s="22" t="s">
        <v>104</v>
      </c>
      <c r="U63" s="21" t="s">
        <v>103</v>
      </c>
      <c r="V63" s="20" t="s">
        <v>1</v>
      </c>
      <c r="W63" s="155"/>
      <c r="X63" s="295">
        <f>X65+X64</f>
        <v>261700</v>
      </c>
      <c r="Y63" s="295">
        <f>Y65+Y64</f>
        <v>270500</v>
      </c>
      <c r="Z63" s="296">
        <f>Z65+Z64</f>
        <v>280100</v>
      </c>
      <c r="AA63" s="8"/>
      <c r="AB63" s="3"/>
    </row>
    <row r="64" spans="1:28" ht="29.25" customHeight="1" x14ac:dyDescent="0.2">
      <c r="A64" s="19"/>
      <c r="B64" s="152"/>
      <c r="C64" s="153"/>
      <c r="D64" s="176"/>
      <c r="E64" s="597"/>
      <c r="F64" s="582"/>
      <c r="G64" s="160"/>
      <c r="H64" s="599"/>
      <c r="I64" s="15"/>
      <c r="J64" s="905" t="s">
        <v>108</v>
      </c>
      <c r="K64" s="905"/>
      <c r="L64" s="905"/>
      <c r="M64" s="905"/>
      <c r="N64" s="906"/>
      <c r="O64" s="25">
        <v>2</v>
      </c>
      <c r="P64" s="24">
        <v>3</v>
      </c>
      <c r="Q64" s="154" t="s">
        <v>106</v>
      </c>
      <c r="R64" s="22" t="s">
        <v>105</v>
      </c>
      <c r="S64" s="23" t="s">
        <v>5</v>
      </c>
      <c r="T64" s="22" t="s">
        <v>104</v>
      </c>
      <c r="U64" s="21" t="s">
        <v>103</v>
      </c>
      <c r="V64" s="20" t="s">
        <v>107</v>
      </c>
      <c r="W64" s="155"/>
      <c r="X64" s="249">
        <v>261700</v>
      </c>
      <c r="Y64" s="249">
        <v>270500</v>
      </c>
      <c r="Z64" s="250">
        <v>280100</v>
      </c>
      <c r="AA64" s="8"/>
      <c r="AB64" s="3"/>
    </row>
    <row r="65" spans="1:28" ht="29.25" customHeight="1" x14ac:dyDescent="0.2">
      <c r="A65" s="19"/>
      <c r="B65" s="152"/>
      <c r="C65" s="153"/>
      <c r="D65" s="177"/>
      <c r="E65" s="158"/>
      <c r="F65" s="583"/>
      <c r="G65" s="159"/>
      <c r="H65" s="584"/>
      <c r="I65" s="584"/>
      <c r="J65" s="901" t="s">
        <v>42</v>
      </c>
      <c r="K65" s="901"/>
      <c r="L65" s="901"/>
      <c r="M65" s="901"/>
      <c r="N65" s="902"/>
      <c r="O65" s="14">
        <v>2</v>
      </c>
      <c r="P65" s="13">
        <v>3</v>
      </c>
      <c r="Q65" s="154" t="s">
        <v>106</v>
      </c>
      <c r="R65" s="10" t="s">
        <v>105</v>
      </c>
      <c r="S65" s="11" t="s">
        <v>5</v>
      </c>
      <c r="T65" s="10" t="s">
        <v>104</v>
      </c>
      <c r="U65" s="9" t="s">
        <v>103</v>
      </c>
      <c r="V65" s="592" t="s">
        <v>37</v>
      </c>
      <c r="W65" s="155"/>
      <c r="X65" s="247"/>
      <c r="Y65" s="247"/>
      <c r="Z65" s="247"/>
      <c r="AA65" s="8"/>
      <c r="AB65" s="3"/>
    </row>
    <row r="66" spans="1:28" ht="30.75" customHeight="1" x14ac:dyDescent="0.2">
      <c r="A66" s="19"/>
      <c r="B66" s="152"/>
      <c r="C66" s="153"/>
      <c r="D66" s="881" t="s">
        <v>102</v>
      </c>
      <c r="E66" s="912"/>
      <c r="F66" s="912"/>
      <c r="G66" s="912"/>
      <c r="H66" s="912"/>
      <c r="I66" s="912"/>
      <c r="J66" s="912"/>
      <c r="K66" s="912"/>
      <c r="L66" s="912"/>
      <c r="M66" s="912"/>
      <c r="N66" s="928"/>
      <c r="O66" s="713">
        <v>3</v>
      </c>
      <c r="P66" s="72" t="s">
        <v>1</v>
      </c>
      <c r="Q66" s="154" t="s">
        <v>1</v>
      </c>
      <c r="R66" s="714" t="s">
        <v>1</v>
      </c>
      <c r="S66" s="456" t="s">
        <v>1</v>
      </c>
      <c r="T66" s="714" t="s">
        <v>1</v>
      </c>
      <c r="U66" s="457" t="s">
        <v>1</v>
      </c>
      <c r="V66" s="699" t="s">
        <v>1</v>
      </c>
      <c r="W66" s="155"/>
      <c r="X66" s="289">
        <f>X72+X71</f>
        <v>70375</v>
      </c>
      <c r="Y66" s="289">
        <f>Y72+Y71</f>
        <v>70375</v>
      </c>
      <c r="Z66" s="497">
        <f>Z71+Z72</f>
        <v>70375</v>
      </c>
      <c r="AA66" s="8"/>
      <c r="AB66" s="3"/>
    </row>
    <row r="67" spans="1:28" ht="26.25" customHeight="1" x14ac:dyDescent="0.2">
      <c r="A67" s="19"/>
      <c r="B67" s="152"/>
      <c r="C67" s="153"/>
      <c r="D67" s="176"/>
      <c r="E67" s="929" t="s">
        <v>98</v>
      </c>
      <c r="F67" s="919"/>
      <c r="G67" s="919"/>
      <c r="H67" s="919"/>
      <c r="I67" s="919"/>
      <c r="J67" s="919"/>
      <c r="K67" s="919"/>
      <c r="L67" s="919"/>
      <c r="M67" s="919"/>
      <c r="N67" s="920"/>
      <c r="O67" s="78">
        <v>3</v>
      </c>
      <c r="P67" s="79">
        <v>10</v>
      </c>
      <c r="Q67" s="625" t="s">
        <v>1</v>
      </c>
      <c r="R67" s="97" t="s">
        <v>1</v>
      </c>
      <c r="S67" s="98" t="s">
        <v>1</v>
      </c>
      <c r="T67" s="97" t="s">
        <v>1</v>
      </c>
      <c r="U67" s="99" t="s">
        <v>1</v>
      </c>
      <c r="V67" s="81" t="s">
        <v>1</v>
      </c>
      <c r="W67" s="626"/>
      <c r="X67" s="297">
        <f>X71</f>
        <v>63375</v>
      </c>
      <c r="Y67" s="297">
        <f>Y71</f>
        <v>63375</v>
      </c>
      <c r="Z67" s="298">
        <f>Z71</f>
        <v>63375</v>
      </c>
      <c r="AA67" s="8"/>
      <c r="AB67" s="3"/>
    </row>
    <row r="68" spans="1:28" ht="69.75" customHeight="1" x14ac:dyDescent="0.2">
      <c r="A68" s="19"/>
      <c r="B68" s="152"/>
      <c r="C68" s="153"/>
      <c r="D68" s="176"/>
      <c r="E68" s="156"/>
      <c r="F68" s="895" t="s">
        <v>594</v>
      </c>
      <c r="G68" s="896"/>
      <c r="H68" s="896"/>
      <c r="I68" s="896"/>
      <c r="J68" s="896"/>
      <c r="K68" s="896"/>
      <c r="L68" s="896"/>
      <c r="M68" s="896"/>
      <c r="N68" s="897"/>
      <c r="O68" s="25">
        <v>3</v>
      </c>
      <c r="P68" s="24">
        <v>10</v>
      </c>
      <c r="Q68" s="154" t="s">
        <v>9</v>
      </c>
      <c r="R68" s="22">
        <v>85</v>
      </c>
      <c r="S68" s="23" t="s">
        <v>5</v>
      </c>
      <c r="T68" s="22" t="s">
        <v>4</v>
      </c>
      <c r="U68" s="21" t="s">
        <v>3</v>
      </c>
      <c r="V68" s="20" t="s">
        <v>1</v>
      </c>
      <c r="W68" s="155"/>
      <c r="X68" s="295">
        <f>X69</f>
        <v>70375</v>
      </c>
      <c r="Y68" s="295">
        <f t="shared" ref="X68:Z69" si="7">Y69</f>
        <v>70375</v>
      </c>
      <c r="Z68" s="491">
        <f t="shared" si="7"/>
        <v>70375</v>
      </c>
      <c r="AA68" s="8"/>
      <c r="AB68" s="3"/>
    </row>
    <row r="69" spans="1:28" ht="29.25" customHeight="1" x14ac:dyDescent="0.2">
      <c r="A69" s="19"/>
      <c r="B69" s="152"/>
      <c r="C69" s="153"/>
      <c r="D69" s="176"/>
      <c r="E69" s="597"/>
      <c r="F69" s="582"/>
      <c r="G69" s="157"/>
      <c r="H69" s="895" t="s">
        <v>97</v>
      </c>
      <c r="I69" s="896"/>
      <c r="J69" s="896"/>
      <c r="K69" s="896"/>
      <c r="L69" s="896"/>
      <c r="M69" s="896"/>
      <c r="N69" s="897"/>
      <c r="O69" s="25">
        <v>3</v>
      </c>
      <c r="P69" s="24">
        <v>10</v>
      </c>
      <c r="Q69" s="154" t="s">
        <v>96</v>
      </c>
      <c r="R69" s="22">
        <v>85</v>
      </c>
      <c r="S69" s="23">
        <v>9</v>
      </c>
      <c r="T69" s="22">
        <v>0</v>
      </c>
      <c r="U69" s="21" t="s">
        <v>3</v>
      </c>
      <c r="V69" s="20" t="s">
        <v>1</v>
      </c>
      <c r="W69" s="155"/>
      <c r="X69" s="295">
        <f t="shared" si="7"/>
        <v>70375</v>
      </c>
      <c r="Y69" s="295">
        <f t="shared" si="7"/>
        <v>70375</v>
      </c>
      <c r="Z69" s="296">
        <f t="shared" si="7"/>
        <v>70375</v>
      </c>
      <c r="AA69" s="8"/>
      <c r="AB69" s="3"/>
    </row>
    <row r="70" spans="1:28" ht="29.25" customHeight="1" x14ac:dyDescent="0.2">
      <c r="A70" s="19"/>
      <c r="B70" s="152"/>
      <c r="C70" s="153"/>
      <c r="D70" s="176"/>
      <c r="E70" s="597"/>
      <c r="F70" s="582"/>
      <c r="G70" s="160"/>
      <c r="H70" s="15"/>
      <c r="I70" s="895" t="s">
        <v>95</v>
      </c>
      <c r="J70" s="896"/>
      <c r="K70" s="896"/>
      <c r="L70" s="896"/>
      <c r="M70" s="896"/>
      <c r="N70" s="897"/>
      <c r="O70" s="25">
        <v>3</v>
      </c>
      <c r="P70" s="24">
        <v>10</v>
      </c>
      <c r="Q70" s="154" t="s">
        <v>94</v>
      </c>
      <c r="R70" s="22">
        <v>85</v>
      </c>
      <c r="S70" s="23">
        <v>9</v>
      </c>
      <c r="T70" s="22">
        <v>2</v>
      </c>
      <c r="U70" s="21">
        <v>90054</v>
      </c>
      <c r="V70" s="20" t="s">
        <v>1</v>
      </c>
      <c r="W70" s="155"/>
      <c r="X70" s="295">
        <f>X71+X72</f>
        <v>70375</v>
      </c>
      <c r="Y70" s="295">
        <f>Y71+Y72</f>
        <v>70375</v>
      </c>
      <c r="Z70" s="491">
        <f>Z71+Z72</f>
        <v>70375</v>
      </c>
      <c r="AA70" s="8"/>
      <c r="AB70" s="3"/>
    </row>
    <row r="71" spans="1:28" ht="29.25" customHeight="1" x14ac:dyDescent="0.2">
      <c r="A71" s="19"/>
      <c r="B71" s="152"/>
      <c r="C71" s="153"/>
      <c r="D71" s="177"/>
      <c r="E71" s="158"/>
      <c r="F71" s="757"/>
      <c r="G71" s="159"/>
      <c r="H71" s="762"/>
      <c r="I71" s="762"/>
      <c r="J71" s="757"/>
      <c r="K71" s="757"/>
      <c r="L71" s="757"/>
      <c r="M71" s="757" t="s">
        <v>42</v>
      </c>
      <c r="N71" s="758"/>
      <c r="O71" s="14">
        <v>3</v>
      </c>
      <c r="P71" s="13">
        <v>10</v>
      </c>
      <c r="Q71" s="154" t="s">
        <v>94</v>
      </c>
      <c r="R71" s="10">
        <v>85</v>
      </c>
      <c r="S71" s="11">
        <v>9</v>
      </c>
      <c r="T71" s="10">
        <v>2</v>
      </c>
      <c r="U71" s="9">
        <v>90054</v>
      </c>
      <c r="V71" s="753" t="s">
        <v>37</v>
      </c>
      <c r="W71" s="155"/>
      <c r="X71" s="247">
        <v>63375</v>
      </c>
      <c r="Y71" s="247">
        <v>63375</v>
      </c>
      <c r="Z71" s="489">
        <v>63375</v>
      </c>
      <c r="AA71" s="8"/>
      <c r="AB71" s="764"/>
    </row>
    <row r="72" spans="1:28" ht="29.25" customHeight="1" x14ac:dyDescent="0.2">
      <c r="A72" s="19"/>
      <c r="B72" s="152"/>
      <c r="C72" s="153"/>
      <c r="D72" s="177"/>
      <c r="E72" s="158"/>
      <c r="F72" s="583"/>
      <c r="G72" s="159"/>
      <c r="H72" s="584"/>
      <c r="I72" s="586"/>
      <c r="J72" s="901" t="s">
        <v>42</v>
      </c>
      <c r="K72" s="901"/>
      <c r="L72" s="901"/>
      <c r="M72" s="901"/>
      <c r="N72" s="902"/>
      <c r="O72" s="14">
        <v>3</v>
      </c>
      <c r="P72" s="13">
        <v>4</v>
      </c>
      <c r="Q72" s="154" t="s">
        <v>94</v>
      </c>
      <c r="R72" s="10">
        <v>75</v>
      </c>
      <c r="S72" s="11">
        <v>9</v>
      </c>
      <c r="T72" s="10">
        <v>0</v>
      </c>
      <c r="U72" s="9">
        <v>59302</v>
      </c>
      <c r="V72" s="592" t="s">
        <v>37</v>
      </c>
      <c r="W72" s="155"/>
      <c r="X72" s="247">
        <v>7000</v>
      </c>
      <c r="Y72" s="247">
        <v>7000</v>
      </c>
      <c r="Z72" s="489">
        <v>7000</v>
      </c>
      <c r="AA72" s="8"/>
      <c r="AB72" s="3"/>
    </row>
    <row r="73" spans="1:28" ht="15" customHeight="1" x14ac:dyDescent="0.2">
      <c r="A73" s="19"/>
      <c r="B73" s="152"/>
      <c r="C73" s="153"/>
      <c r="D73" s="881" t="s">
        <v>93</v>
      </c>
      <c r="E73" s="913"/>
      <c r="F73" s="913"/>
      <c r="G73" s="913"/>
      <c r="H73" s="913"/>
      <c r="I73" s="913"/>
      <c r="J73" s="915"/>
      <c r="K73" s="915"/>
      <c r="L73" s="915"/>
      <c r="M73" s="915"/>
      <c r="N73" s="916"/>
      <c r="O73" s="31">
        <v>4</v>
      </c>
      <c r="P73" s="30" t="s">
        <v>1</v>
      </c>
      <c r="Q73" s="487" t="s">
        <v>1</v>
      </c>
      <c r="R73" s="103" t="s">
        <v>1</v>
      </c>
      <c r="S73" s="104" t="s">
        <v>1</v>
      </c>
      <c r="T73" s="103" t="s">
        <v>1</v>
      </c>
      <c r="U73" s="105" t="s">
        <v>1</v>
      </c>
      <c r="V73" s="29" t="s">
        <v>1</v>
      </c>
      <c r="W73" s="488"/>
      <c r="X73" s="301">
        <f>X74+X85</f>
        <v>28569540.670000002</v>
      </c>
      <c r="Y73" s="301">
        <f>Y74+Y85</f>
        <v>2935003.74</v>
      </c>
      <c r="Z73" s="497">
        <f>Z74+Z85</f>
        <v>2820288.1100000003</v>
      </c>
      <c r="AA73" s="8"/>
      <c r="AB73" s="3"/>
    </row>
    <row r="74" spans="1:28" ht="15" customHeight="1" x14ac:dyDescent="0.2">
      <c r="A74" s="19"/>
      <c r="B74" s="152"/>
      <c r="C74" s="153"/>
      <c r="D74" s="176"/>
      <c r="E74" s="898" t="s">
        <v>92</v>
      </c>
      <c r="F74" s="899"/>
      <c r="G74" s="899"/>
      <c r="H74" s="899"/>
      <c r="I74" s="899"/>
      <c r="J74" s="899"/>
      <c r="K74" s="899"/>
      <c r="L74" s="899"/>
      <c r="M74" s="899"/>
      <c r="N74" s="900"/>
      <c r="O74" s="82">
        <v>4</v>
      </c>
      <c r="P74" s="83">
        <v>9</v>
      </c>
      <c r="Q74" s="495" t="s">
        <v>1</v>
      </c>
      <c r="R74" s="84" t="s">
        <v>1</v>
      </c>
      <c r="S74" s="85" t="s">
        <v>1</v>
      </c>
      <c r="T74" s="84" t="s">
        <v>1</v>
      </c>
      <c r="U74" s="86" t="s">
        <v>1</v>
      </c>
      <c r="V74" s="87" t="s">
        <v>1</v>
      </c>
      <c r="W74" s="496"/>
      <c r="X74" s="293">
        <f>X75</f>
        <v>28469540.670000002</v>
      </c>
      <c r="Y74" s="293">
        <f t="shared" ref="Y74:Z75" si="8">Y75</f>
        <v>2835003.74</v>
      </c>
      <c r="Z74" s="294">
        <f t="shared" si="8"/>
        <v>2357288.1100000003</v>
      </c>
      <c r="AA74" s="8"/>
      <c r="AB74" s="3"/>
    </row>
    <row r="75" spans="1:28" ht="64.5" customHeight="1" x14ac:dyDescent="0.2">
      <c r="A75" s="19"/>
      <c r="B75" s="152"/>
      <c r="C75" s="153"/>
      <c r="D75" s="176"/>
      <c r="E75" s="156"/>
      <c r="F75" s="895" t="s">
        <v>595</v>
      </c>
      <c r="G75" s="896"/>
      <c r="H75" s="896"/>
      <c r="I75" s="896"/>
      <c r="J75" s="896"/>
      <c r="K75" s="896"/>
      <c r="L75" s="896"/>
      <c r="M75" s="896"/>
      <c r="N75" s="897"/>
      <c r="O75" s="25">
        <v>4</v>
      </c>
      <c r="P75" s="24">
        <v>9</v>
      </c>
      <c r="Q75" s="154" t="s">
        <v>9</v>
      </c>
      <c r="R75" s="22" t="s">
        <v>7</v>
      </c>
      <c r="S75" s="23" t="s">
        <v>5</v>
      </c>
      <c r="T75" s="22" t="s">
        <v>4</v>
      </c>
      <c r="U75" s="21" t="s">
        <v>3</v>
      </c>
      <c r="V75" s="20" t="s">
        <v>1</v>
      </c>
      <c r="W75" s="155"/>
      <c r="X75" s="295">
        <f>X76</f>
        <v>28469540.670000002</v>
      </c>
      <c r="Y75" s="295">
        <f t="shared" si="8"/>
        <v>2835003.74</v>
      </c>
      <c r="Z75" s="296">
        <f t="shared" si="8"/>
        <v>2357288.1100000003</v>
      </c>
      <c r="AA75" s="8"/>
      <c r="AB75" s="3"/>
    </row>
    <row r="76" spans="1:28" ht="15" customHeight="1" x14ac:dyDescent="0.2">
      <c r="A76" s="19"/>
      <c r="B76" s="152"/>
      <c r="C76" s="153"/>
      <c r="D76" s="176"/>
      <c r="E76" s="597"/>
      <c r="F76" s="15"/>
      <c r="G76" s="895" t="s">
        <v>91</v>
      </c>
      <c r="H76" s="896"/>
      <c r="I76" s="896"/>
      <c r="J76" s="896"/>
      <c r="K76" s="896"/>
      <c r="L76" s="896"/>
      <c r="M76" s="896"/>
      <c r="N76" s="897"/>
      <c r="O76" s="25">
        <v>4</v>
      </c>
      <c r="P76" s="24">
        <v>9</v>
      </c>
      <c r="Q76" s="154" t="s">
        <v>90</v>
      </c>
      <c r="R76" s="22" t="s">
        <v>7</v>
      </c>
      <c r="S76" s="23">
        <v>0</v>
      </c>
      <c r="T76" s="22" t="s">
        <v>4</v>
      </c>
      <c r="U76" s="21" t="s">
        <v>3</v>
      </c>
      <c r="V76" s="20" t="s">
        <v>1</v>
      </c>
      <c r="W76" s="155"/>
      <c r="X76" s="295">
        <f>X77</f>
        <v>28469540.670000002</v>
      </c>
      <c r="Y76" s="295">
        <f>Y84+Y81</f>
        <v>2835003.74</v>
      </c>
      <c r="Z76" s="491">
        <f>Z81+Z84</f>
        <v>2357288.1100000003</v>
      </c>
      <c r="AA76" s="8"/>
      <c r="AB76" s="3"/>
    </row>
    <row r="77" spans="1:28" ht="20.45" customHeight="1" x14ac:dyDescent="0.2">
      <c r="A77" s="19"/>
      <c r="B77" s="152"/>
      <c r="C77" s="153"/>
      <c r="D77" s="176"/>
      <c r="E77" s="597"/>
      <c r="F77" s="582"/>
      <c r="G77" s="157"/>
      <c r="H77" s="895" t="s">
        <v>738</v>
      </c>
      <c r="I77" s="896"/>
      <c r="J77" s="896"/>
      <c r="K77" s="896"/>
      <c r="L77" s="896"/>
      <c r="M77" s="896"/>
      <c r="N77" s="897"/>
      <c r="O77" s="25">
        <v>4</v>
      </c>
      <c r="P77" s="24">
        <v>9</v>
      </c>
      <c r="Q77" s="154" t="s">
        <v>88</v>
      </c>
      <c r="R77" s="22" t="s">
        <v>7</v>
      </c>
      <c r="S77" s="23">
        <v>0</v>
      </c>
      <c r="T77" s="22">
        <v>0</v>
      </c>
      <c r="U77" s="21" t="s">
        <v>3</v>
      </c>
      <c r="V77" s="20" t="s">
        <v>1</v>
      </c>
      <c r="W77" s="155"/>
      <c r="X77" s="295">
        <f>X84+X81+X79</f>
        <v>28469540.670000002</v>
      </c>
      <c r="Y77" s="295">
        <f t="shared" ref="Y77:Z77" si="9">Y78</f>
        <v>840000</v>
      </c>
      <c r="Z77" s="296">
        <f t="shared" si="9"/>
        <v>840000</v>
      </c>
      <c r="AA77" s="8"/>
      <c r="AB77" s="3"/>
    </row>
    <row r="78" spans="1:28" ht="19.899999999999999" customHeight="1" x14ac:dyDescent="0.2">
      <c r="A78" s="19"/>
      <c r="B78" s="152"/>
      <c r="C78" s="153"/>
      <c r="D78" s="176"/>
      <c r="E78" s="597"/>
      <c r="F78" s="582"/>
      <c r="G78" s="160"/>
      <c r="H78" s="15"/>
      <c r="I78" s="895" t="s">
        <v>720</v>
      </c>
      <c r="J78" s="896"/>
      <c r="K78" s="896"/>
      <c r="L78" s="896"/>
      <c r="M78" s="896"/>
      <c r="N78" s="897"/>
      <c r="O78" s="25">
        <v>4</v>
      </c>
      <c r="P78" s="24">
        <v>9</v>
      </c>
      <c r="Q78" s="154" t="s">
        <v>86</v>
      </c>
      <c r="R78" s="10">
        <v>85</v>
      </c>
      <c r="S78" s="11">
        <v>2</v>
      </c>
      <c r="T78" s="10">
        <v>5</v>
      </c>
      <c r="U78" s="9">
        <v>0</v>
      </c>
      <c r="V78" s="20" t="s">
        <v>1</v>
      </c>
      <c r="W78" s="155"/>
      <c r="X78" s="295">
        <f>X79</f>
        <v>26705860</v>
      </c>
      <c r="Y78" s="295">
        <f>Y79</f>
        <v>840000</v>
      </c>
      <c r="Z78" s="296">
        <f>Z79</f>
        <v>840000</v>
      </c>
      <c r="AA78" s="8"/>
      <c r="AB78" s="3"/>
    </row>
    <row r="79" spans="1:28" ht="33.75" customHeight="1" x14ac:dyDescent="0.2">
      <c r="A79" s="19"/>
      <c r="B79" s="152"/>
      <c r="C79" s="153"/>
      <c r="D79" s="176"/>
      <c r="E79" s="597"/>
      <c r="F79" s="582"/>
      <c r="G79" s="160"/>
      <c r="H79" s="584"/>
      <c r="I79" s="586"/>
      <c r="J79" s="902" t="s">
        <v>739</v>
      </c>
      <c r="K79" s="937"/>
      <c r="L79" s="937"/>
      <c r="M79" s="937"/>
      <c r="N79" s="938"/>
      <c r="O79" s="14">
        <v>4</v>
      </c>
      <c r="P79" s="13">
        <v>9</v>
      </c>
      <c r="Q79" s="154" t="s">
        <v>86</v>
      </c>
      <c r="R79" s="10">
        <v>85</v>
      </c>
      <c r="S79" s="11">
        <v>2</v>
      </c>
      <c r="T79" s="10">
        <v>5</v>
      </c>
      <c r="U79" s="9" t="s">
        <v>736</v>
      </c>
      <c r="V79" s="592"/>
      <c r="W79" s="155"/>
      <c r="X79" s="247">
        <v>26705860</v>
      </c>
      <c r="Y79" s="247">
        <v>840000</v>
      </c>
      <c r="Z79" s="248">
        <v>840000</v>
      </c>
      <c r="AA79" s="8"/>
      <c r="AB79" s="3"/>
    </row>
    <row r="80" spans="1:28" ht="33.75" customHeight="1" x14ac:dyDescent="0.2">
      <c r="A80" s="19"/>
      <c r="B80" s="152"/>
      <c r="C80" s="153"/>
      <c r="D80" s="176"/>
      <c r="E80" s="706"/>
      <c r="F80" s="700"/>
      <c r="G80" s="707"/>
      <c r="H80" s="702"/>
      <c r="I80" s="705"/>
      <c r="J80" s="74"/>
      <c r="K80" s="74"/>
      <c r="L80" s="74"/>
      <c r="M80" s="703" t="s">
        <v>737</v>
      </c>
      <c r="N80" s="704"/>
      <c r="O80" s="14">
        <v>4</v>
      </c>
      <c r="P80" s="13">
        <v>9</v>
      </c>
      <c r="Q80" s="154"/>
      <c r="R80" s="10">
        <v>85</v>
      </c>
      <c r="S80" s="11">
        <v>6</v>
      </c>
      <c r="T80" s="10">
        <v>3</v>
      </c>
      <c r="U80" s="9">
        <v>90038</v>
      </c>
      <c r="V80" s="698"/>
      <c r="W80" s="155"/>
      <c r="X80" s="490">
        <f>X81</f>
        <v>840000</v>
      </c>
      <c r="Y80" s="490">
        <f>Y81</f>
        <v>840000</v>
      </c>
      <c r="Z80" s="491">
        <f t="shared" ref="Z80" si="10">Z81</f>
        <v>840000</v>
      </c>
      <c r="AA80" s="8"/>
      <c r="AB80" s="3"/>
    </row>
    <row r="81" spans="1:28" ht="22.15" customHeight="1" x14ac:dyDescent="0.2">
      <c r="A81" s="19"/>
      <c r="B81" s="152"/>
      <c r="C81" s="153"/>
      <c r="D81" s="176"/>
      <c r="E81" s="706"/>
      <c r="F81" s="700"/>
      <c r="G81" s="707"/>
      <c r="H81" s="702"/>
      <c r="I81" s="705"/>
      <c r="J81" s="74"/>
      <c r="K81" s="74"/>
      <c r="L81" s="74"/>
      <c r="M81" s="703" t="s">
        <v>719</v>
      </c>
      <c r="N81" s="704"/>
      <c r="O81" s="14">
        <v>4</v>
      </c>
      <c r="P81" s="13">
        <v>9</v>
      </c>
      <c r="Q81" s="154"/>
      <c r="R81" s="10">
        <v>85</v>
      </c>
      <c r="S81" s="11">
        <v>6</v>
      </c>
      <c r="T81" s="10">
        <v>3</v>
      </c>
      <c r="U81" s="9">
        <v>90038</v>
      </c>
      <c r="V81" s="698">
        <v>240</v>
      </c>
      <c r="W81" s="155"/>
      <c r="X81" s="247">
        <v>840000</v>
      </c>
      <c r="Y81" s="247">
        <v>840000</v>
      </c>
      <c r="Z81" s="248">
        <v>840000</v>
      </c>
      <c r="AA81" s="8"/>
      <c r="AB81" s="3"/>
    </row>
    <row r="82" spans="1:28" ht="32.25" customHeight="1" x14ac:dyDescent="0.2">
      <c r="A82" s="19"/>
      <c r="B82" s="152"/>
      <c r="C82" s="153"/>
      <c r="D82" s="176"/>
      <c r="E82" s="597"/>
      <c r="F82" s="582"/>
      <c r="G82" s="160"/>
      <c r="H82" s="895" t="s">
        <v>83</v>
      </c>
      <c r="I82" s="896"/>
      <c r="J82" s="917"/>
      <c r="K82" s="917"/>
      <c r="L82" s="917"/>
      <c r="M82" s="917"/>
      <c r="N82" s="918"/>
      <c r="O82" s="35">
        <v>4</v>
      </c>
      <c r="P82" s="34">
        <v>9</v>
      </c>
      <c r="Q82" s="487" t="s">
        <v>82</v>
      </c>
      <c r="R82" s="100" t="s">
        <v>7</v>
      </c>
      <c r="S82" s="101" t="s">
        <v>25</v>
      </c>
      <c r="T82" s="100" t="s">
        <v>79</v>
      </c>
      <c r="U82" s="102" t="s">
        <v>3</v>
      </c>
      <c r="V82" s="33" t="s">
        <v>1</v>
      </c>
      <c r="W82" s="488"/>
      <c r="X82" s="299">
        <f t="shared" ref="X82:Z83" si="11">X83</f>
        <v>923680.67</v>
      </c>
      <c r="Y82" s="299">
        <f t="shared" si="11"/>
        <v>1995003.74</v>
      </c>
      <c r="Z82" s="300">
        <f t="shared" si="11"/>
        <v>1517288.11</v>
      </c>
      <c r="AA82" s="8"/>
      <c r="AB82" s="3"/>
    </row>
    <row r="83" spans="1:28" ht="31.5" customHeight="1" x14ac:dyDescent="0.2">
      <c r="A83" s="19"/>
      <c r="B83" s="152"/>
      <c r="C83" s="153"/>
      <c r="D83" s="176"/>
      <c r="E83" s="597"/>
      <c r="F83" s="582"/>
      <c r="G83" s="160"/>
      <c r="H83" s="15"/>
      <c r="I83" s="895" t="s">
        <v>81</v>
      </c>
      <c r="J83" s="896"/>
      <c r="K83" s="896"/>
      <c r="L83" s="896"/>
      <c r="M83" s="896"/>
      <c r="N83" s="897"/>
      <c r="O83" s="25">
        <v>4</v>
      </c>
      <c r="P83" s="24">
        <v>9</v>
      </c>
      <c r="Q83" s="154" t="s">
        <v>80</v>
      </c>
      <c r="R83" s="22" t="s">
        <v>7</v>
      </c>
      <c r="S83" s="23" t="s">
        <v>25</v>
      </c>
      <c r="T83" s="22" t="s">
        <v>79</v>
      </c>
      <c r="U83" s="21" t="s">
        <v>78</v>
      </c>
      <c r="V83" s="20" t="s">
        <v>1</v>
      </c>
      <c r="W83" s="155"/>
      <c r="X83" s="295">
        <f t="shared" si="11"/>
        <v>923680.67</v>
      </c>
      <c r="Y83" s="295">
        <f t="shared" si="11"/>
        <v>1995003.74</v>
      </c>
      <c r="Z83" s="296">
        <f t="shared" si="11"/>
        <v>1517288.11</v>
      </c>
      <c r="AA83" s="8"/>
      <c r="AB83" s="3"/>
    </row>
    <row r="84" spans="1:28" ht="31.5" customHeight="1" x14ac:dyDescent="0.2">
      <c r="A84" s="19"/>
      <c r="B84" s="152"/>
      <c r="C84" s="153"/>
      <c r="D84" s="176"/>
      <c r="E84" s="158"/>
      <c r="F84" s="583"/>
      <c r="G84" s="159"/>
      <c r="H84" s="584"/>
      <c r="I84" s="586"/>
      <c r="J84" s="901" t="s">
        <v>42</v>
      </c>
      <c r="K84" s="901"/>
      <c r="L84" s="901"/>
      <c r="M84" s="901"/>
      <c r="N84" s="902"/>
      <c r="O84" s="14">
        <v>4</v>
      </c>
      <c r="P84" s="13">
        <v>9</v>
      </c>
      <c r="Q84" s="154" t="s">
        <v>80</v>
      </c>
      <c r="R84" s="10" t="s">
        <v>7</v>
      </c>
      <c r="S84" s="11" t="s">
        <v>25</v>
      </c>
      <c r="T84" s="10" t="s">
        <v>79</v>
      </c>
      <c r="U84" s="9" t="s">
        <v>78</v>
      </c>
      <c r="V84" s="592" t="s">
        <v>37</v>
      </c>
      <c r="W84" s="155"/>
      <c r="X84" s="247">
        <v>923680.67</v>
      </c>
      <c r="Y84" s="247">
        <v>1995003.74</v>
      </c>
      <c r="Z84" s="489">
        <v>1517288.11</v>
      </c>
      <c r="AA84" s="8"/>
      <c r="AB84" s="3"/>
    </row>
    <row r="85" spans="1:28" ht="15" customHeight="1" x14ac:dyDescent="0.2">
      <c r="A85" s="19"/>
      <c r="B85" s="152"/>
      <c r="C85" s="153"/>
      <c r="D85" s="176"/>
      <c r="E85" s="898" t="s">
        <v>77</v>
      </c>
      <c r="F85" s="899"/>
      <c r="G85" s="899"/>
      <c r="H85" s="899"/>
      <c r="I85" s="899"/>
      <c r="J85" s="919"/>
      <c r="K85" s="919"/>
      <c r="L85" s="919"/>
      <c r="M85" s="919"/>
      <c r="N85" s="920"/>
      <c r="O85" s="78">
        <v>4</v>
      </c>
      <c r="P85" s="79">
        <v>12</v>
      </c>
      <c r="Q85" s="495" t="s">
        <v>1</v>
      </c>
      <c r="R85" s="97" t="s">
        <v>1</v>
      </c>
      <c r="S85" s="98" t="s">
        <v>1</v>
      </c>
      <c r="T85" s="97" t="s">
        <v>1</v>
      </c>
      <c r="U85" s="99" t="s">
        <v>1</v>
      </c>
      <c r="V85" s="81" t="s">
        <v>1</v>
      </c>
      <c r="W85" s="496"/>
      <c r="X85" s="297">
        <f t="shared" ref="X85:Z87" si="12">X86</f>
        <v>100000</v>
      </c>
      <c r="Y85" s="297">
        <f t="shared" si="12"/>
        <v>100000</v>
      </c>
      <c r="Z85" s="298">
        <f t="shared" si="12"/>
        <v>463000</v>
      </c>
      <c r="AA85" s="8"/>
      <c r="AB85" s="3"/>
    </row>
    <row r="86" spans="1:28" ht="63.75" customHeight="1" x14ac:dyDescent="0.2">
      <c r="A86" s="19"/>
      <c r="B86" s="152"/>
      <c r="C86" s="153"/>
      <c r="D86" s="176"/>
      <c r="E86" s="156"/>
      <c r="F86" s="895" t="s">
        <v>595</v>
      </c>
      <c r="G86" s="896"/>
      <c r="H86" s="896"/>
      <c r="I86" s="896"/>
      <c r="J86" s="896"/>
      <c r="K86" s="896"/>
      <c r="L86" s="896"/>
      <c r="M86" s="896"/>
      <c r="N86" s="897"/>
      <c r="O86" s="25">
        <v>4</v>
      </c>
      <c r="P86" s="24">
        <v>12</v>
      </c>
      <c r="Q86" s="154" t="s">
        <v>9</v>
      </c>
      <c r="R86" s="22" t="s">
        <v>7</v>
      </c>
      <c r="S86" s="23" t="s">
        <v>5</v>
      </c>
      <c r="T86" s="22" t="s">
        <v>4</v>
      </c>
      <c r="U86" s="21" t="s">
        <v>3</v>
      </c>
      <c r="V86" s="20" t="s">
        <v>1</v>
      </c>
      <c r="W86" s="155"/>
      <c r="X86" s="295">
        <f t="shared" si="12"/>
        <v>100000</v>
      </c>
      <c r="Y86" s="295">
        <f t="shared" si="12"/>
        <v>100000</v>
      </c>
      <c r="Z86" s="296">
        <f>Z90+Z93</f>
        <v>463000</v>
      </c>
      <c r="AA86" s="8"/>
      <c r="AB86" s="3"/>
    </row>
    <row r="87" spans="1:28" ht="34.5" customHeight="1" x14ac:dyDescent="0.2">
      <c r="A87" s="19"/>
      <c r="B87" s="152"/>
      <c r="C87" s="153"/>
      <c r="D87" s="176"/>
      <c r="E87" s="597"/>
      <c r="F87" s="15"/>
      <c r="G87" s="895" t="s">
        <v>407</v>
      </c>
      <c r="H87" s="896"/>
      <c r="I87" s="896"/>
      <c r="J87" s="896"/>
      <c r="K87" s="896"/>
      <c r="L87" s="896"/>
      <c r="M87" s="896"/>
      <c r="N87" s="897"/>
      <c r="O87" s="25">
        <v>4</v>
      </c>
      <c r="P87" s="24">
        <v>12</v>
      </c>
      <c r="Q87" s="154" t="s">
        <v>76</v>
      </c>
      <c r="R87" s="22" t="s">
        <v>7</v>
      </c>
      <c r="S87" s="23">
        <v>1</v>
      </c>
      <c r="T87" s="22" t="s">
        <v>4</v>
      </c>
      <c r="U87" s="21" t="s">
        <v>3</v>
      </c>
      <c r="V87" s="20" t="s">
        <v>1</v>
      </c>
      <c r="W87" s="155"/>
      <c r="X87" s="295">
        <f>X88</f>
        <v>100000</v>
      </c>
      <c r="Y87" s="295">
        <f t="shared" si="12"/>
        <v>100000</v>
      </c>
      <c r="Z87" s="491">
        <f t="shared" si="12"/>
        <v>100000</v>
      </c>
      <c r="AA87" s="8"/>
      <c r="AB87" s="3"/>
    </row>
    <row r="88" spans="1:28" ht="29.25" customHeight="1" x14ac:dyDescent="0.2">
      <c r="A88" s="19"/>
      <c r="B88" s="152"/>
      <c r="C88" s="153"/>
      <c r="D88" s="176"/>
      <c r="E88" s="597"/>
      <c r="F88" s="582"/>
      <c r="G88" s="157"/>
      <c r="H88" s="895" t="s">
        <v>408</v>
      </c>
      <c r="I88" s="896"/>
      <c r="J88" s="896"/>
      <c r="K88" s="896"/>
      <c r="L88" s="896"/>
      <c r="M88" s="896"/>
      <c r="N88" s="897"/>
      <c r="O88" s="25">
        <v>4</v>
      </c>
      <c r="P88" s="24">
        <v>12</v>
      </c>
      <c r="Q88" s="154" t="s">
        <v>75</v>
      </c>
      <c r="R88" s="22" t="s">
        <v>7</v>
      </c>
      <c r="S88" s="23">
        <v>1</v>
      </c>
      <c r="T88" s="22" t="s">
        <v>64</v>
      </c>
      <c r="U88" s="21" t="s">
        <v>3</v>
      </c>
      <c r="V88" s="20" t="s">
        <v>1</v>
      </c>
      <c r="W88" s="155"/>
      <c r="X88" s="295">
        <f t="shared" ref="X88:Z89" si="13">X89</f>
        <v>100000</v>
      </c>
      <c r="Y88" s="295">
        <f t="shared" si="13"/>
        <v>100000</v>
      </c>
      <c r="Z88" s="296">
        <f t="shared" si="13"/>
        <v>100000</v>
      </c>
      <c r="AA88" s="8"/>
      <c r="AB88" s="3"/>
    </row>
    <row r="89" spans="1:28" ht="21.75" customHeight="1" x14ac:dyDescent="0.2">
      <c r="A89" s="19"/>
      <c r="B89" s="152"/>
      <c r="C89" s="153"/>
      <c r="D89" s="176"/>
      <c r="E89" s="597"/>
      <c r="F89" s="582"/>
      <c r="G89" s="160"/>
      <c r="H89" s="15"/>
      <c r="I89" s="895" t="s">
        <v>409</v>
      </c>
      <c r="J89" s="896"/>
      <c r="K89" s="896"/>
      <c r="L89" s="896"/>
      <c r="M89" s="896"/>
      <c r="N89" s="897"/>
      <c r="O89" s="25">
        <v>4</v>
      </c>
      <c r="P89" s="24">
        <v>12</v>
      </c>
      <c r="Q89" s="154" t="s">
        <v>74</v>
      </c>
      <c r="R89" s="22" t="s">
        <v>7</v>
      </c>
      <c r="S89" s="23">
        <v>1</v>
      </c>
      <c r="T89" s="22" t="s">
        <v>64</v>
      </c>
      <c r="U89" s="21">
        <v>90044</v>
      </c>
      <c r="V89" s="20" t="s">
        <v>1</v>
      </c>
      <c r="W89" s="155"/>
      <c r="X89" s="295">
        <f t="shared" si="13"/>
        <v>100000</v>
      </c>
      <c r="Y89" s="295">
        <f t="shared" si="13"/>
        <v>100000</v>
      </c>
      <c r="Z89" s="296">
        <f t="shared" si="13"/>
        <v>100000</v>
      </c>
      <c r="AA89" s="8"/>
      <c r="AB89" s="3"/>
    </row>
    <row r="90" spans="1:28" ht="35.25" customHeight="1" x14ac:dyDescent="0.2">
      <c r="A90" s="19"/>
      <c r="B90" s="152"/>
      <c r="C90" s="153"/>
      <c r="D90" s="176"/>
      <c r="E90" s="597"/>
      <c r="F90" s="582"/>
      <c r="G90" s="160"/>
      <c r="H90" s="584"/>
      <c r="I90" s="586"/>
      <c r="J90" s="901" t="s">
        <v>42</v>
      </c>
      <c r="K90" s="901"/>
      <c r="L90" s="901"/>
      <c r="M90" s="901"/>
      <c r="N90" s="902"/>
      <c r="O90" s="14">
        <v>4</v>
      </c>
      <c r="P90" s="13">
        <v>12</v>
      </c>
      <c r="Q90" s="154" t="s">
        <v>74</v>
      </c>
      <c r="R90" s="10" t="s">
        <v>7</v>
      </c>
      <c r="S90" s="11">
        <v>1</v>
      </c>
      <c r="T90" s="10" t="s">
        <v>64</v>
      </c>
      <c r="U90" s="9">
        <v>90044</v>
      </c>
      <c r="V90" s="592" t="s">
        <v>37</v>
      </c>
      <c r="W90" s="155"/>
      <c r="X90" s="247">
        <v>100000</v>
      </c>
      <c r="Y90" s="247">
        <v>100000</v>
      </c>
      <c r="Z90" s="248">
        <v>100000</v>
      </c>
      <c r="AA90" s="8"/>
      <c r="AB90" s="3"/>
    </row>
    <row r="91" spans="1:28" ht="35.25" customHeight="1" x14ac:dyDescent="0.2">
      <c r="A91" s="19"/>
      <c r="B91" s="152"/>
      <c r="C91" s="153"/>
      <c r="D91" s="176"/>
      <c r="E91" s="158"/>
      <c r="F91" s="840"/>
      <c r="G91" s="159"/>
      <c r="H91" s="842"/>
      <c r="I91" s="841"/>
      <c r="J91" s="74"/>
      <c r="K91" s="74"/>
      <c r="L91" s="74"/>
      <c r="M91" s="842" t="s">
        <v>714</v>
      </c>
      <c r="N91" s="75"/>
      <c r="O91" s="35">
        <v>4</v>
      </c>
      <c r="P91" s="34">
        <v>12</v>
      </c>
      <c r="Q91" s="854"/>
      <c r="R91" s="22" t="s">
        <v>7</v>
      </c>
      <c r="S91" s="23">
        <v>3</v>
      </c>
      <c r="T91" s="22">
        <v>0</v>
      </c>
      <c r="U91" s="21">
        <v>0</v>
      </c>
      <c r="V91" s="33"/>
      <c r="W91" s="855"/>
      <c r="X91" s="857"/>
      <c r="Y91" s="857"/>
      <c r="Z91" s="858">
        <f>Z93</f>
        <v>363000</v>
      </c>
      <c r="AA91" s="8"/>
      <c r="AB91" s="843"/>
    </row>
    <row r="92" spans="1:28" ht="35.25" customHeight="1" x14ac:dyDescent="0.2">
      <c r="A92" s="19"/>
      <c r="B92" s="152"/>
      <c r="C92" s="153"/>
      <c r="D92" s="176"/>
      <c r="E92" s="158"/>
      <c r="F92" s="840"/>
      <c r="G92" s="159"/>
      <c r="H92" s="842"/>
      <c r="I92" s="841"/>
      <c r="J92" s="74"/>
      <c r="K92" s="74"/>
      <c r="L92" s="74"/>
      <c r="M92" s="842" t="s">
        <v>715</v>
      </c>
      <c r="N92" s="75"/>
      <c r="O92" s="14">
        <v>4</v>
      </c>
      <c r="P92" s="13">
        <v>12</v>
      </c>
      <c r="Q92" s="154"/>
      <c r="R92" s="22" t="s">
        <v>7</v>
      </c>
      <c r="S92" s="23">
        <v>3</v>
      </c>
      <c r="T92" s="22">
        <v>3</v>
      </c>
      <c r="U92" s="21">
        <v>0</v>
      </c>
      <c r="V92" s="839"/>
      <c r="W92" s="155"/>
      <c r="X92" s="859"/>
      <c r="Y92" s="859"/>
      <c r="Z92" s="860">
        <f>Z93</f>
        <v>363000</v>
      </c>
      <c r="AA92" s="8"/>
      <c r="AB92" s="843"/>
    </row>
    <row r="93" spans="1:28" ht="73.900000000000006" customHeight="1" x14ac:dyDescent="0.2">
      <c r="A93" s="19"/>
      <c r="B93" s="152"/>
      <c r="C93" s="153"/>
      <c r="D93" s="844"/>
      <c r="E93" s="158"/>
      <c r="F93" s="840"/>
      <c r="G93" s="159"/>
      <c r="H93" s="842"/>
      <c r="I93" s="841"/>
      <c r="J93" s="74"/>
      <c r="K93" s="74"/>
      <c r="L93" s="74"/>
      <c r="M93" s="842" t="s">
        <v>716</v>
      </c>
      <c r="N93" s="75"/>
      <c r="O93" s="14">
        <v>4</v>
      </c>
      <c r="P93" s="13">
        <v>12</v>
      </c>
      <c r="Q93" s="154"/>
      <c r="R93" s="10" t="s">
        <v>7</v>
      </c>
      <c r="S93" s="11">
        <v>3</v>
      </c>
      <c r="T93" s="10">
        <v>3</v>
      </c>
      <c r="U93" s="443" t="s">
        <v>713</v>
      </c>
      <c r="V93" s="839">
        <v>240</v>
      </c>
      <c r="W93" s="155"/>
      <c r="X93" s="247"/>
      <c r="Y93" s="247"/>
      <c r="Z93" s="489">
        <v>363000</v>
      </c>
      <c r="AA93" s="8"/>
      <c r="AB93" s="843"/>
    </row>
    <row r="94" spans="1:28" ht="15" customHeight="1" x14ac:dyDescent="0.2">
      <c r="A94" s="19"/>
      <c r="B94" s="152"/>
      <c r="C94" s="153"/>
      <c r="D94" s="912" t="s">
        <v>73</v>
      </c>
      <c r="E94" s="912"/>
      <c r="F94" s="912"/>
      <c r="G94" s="912"/>
      <c r="H94" s="912"/>
      <c r="I94" s="912"/>
      <c r="J94" s="912"/>
      <c r="K94" s="912"/>
      <c r="L94" s="912"/>
      <c r="M94" s="912"/>
      <c r="N94" s="912"/>
      <c r="O94" s="31">
        <v>5</v>
      </c>
      <c r="P94" s="30" t="s">
        <v>1</v>
      </c>
      <c r="Q94" s="487" t="s">
        <v>1</v>
      </c>
      <c r="R94" s="103" t="s">
        <v>1</v>
      </c>
      <c r="S94" s="104" t="s">
        <v>1</v>
      </c>
      <c r="T94" s="103" t="s">
        <v>1</v>
      </c>
      <c r="U94" s="105" t="s">
        <v>1</v>
      </c>
      <c r="V94" s="29" t="s">
        <v>1</v>
      </c>
      <c r="W94" s="488"/>
      <c r="X94" s="301">
        <f>X95+X101+X109</f>
        <v>11737600</v>
      </c>
      <c r="Y94" s="301">
        <f>Y95+Y101+Y109</f>
        <v>3850000</v>
      </c>
      <c r="Z94" s="856">
        <f>Z95+Z101+Z109</f>
        <v>2967000</v>
      </c>
      <c r="AA94" s="8"/>
      <c r="AB94" s="3"/>
    </row>
    <row r="95" spans="1:28" ht="15" customHeight="1" x14ac:dyDescent="0.2">
      <c r="A95" s="19"/>
      <c r="B95" s="152"/>
      <c r="C95" s="153"/>
      <c r="D95" s="176"/>
      <c r="E95" s="898" t="s">
        <v>72</v>
      </c>
      <c r="F95" s="899"/>
      <c r="G95" s="899"/>
      <c r="H95" s="899"/>
      <c r="I95" s="899"/>
      <c r="J95" s="899"/>
      <c r="K95" s="899"/>
      <c r="L95" s="899"/>
      <c r="M95" s="899"/>
      <c r="N95" s="900"/>
      <c r="O95" s="82">
        <v>5</v>
      </c>
      <c r="P95" s="83">
        <v>1</v>
      </c>
      <c r="Q95" s="495" t="s">
        <v>1</v>
      </c>
      <c r="R95" s="84" t="s">
        <v>1</v>
      </c>
      <c r="S95" s="85" t="s">
        <v>1</v>
      </c>
      <c r="T95" s="84" t="s">
        <v>1</v>
      </c>
      <c r="U95" s="86" t="s">
        <v>1</v>
      </c>
      <c r="V95" s="87" t="s">
        <v>1</v>
      </c>
      <c r="W95" s="496"/>
      <c r="X95" s="293">
        <f>X96</f>
        <v>0</v>
      </c>
      <c r="Y95" s="293">
        <f>Y96</f>
        <v>0</v>
      </c>
      <c r="Z95" s="294">
        <f>Z96</f>
        <v>0</v>
      </c>
      <c r="AA95" s="8"/>
      <c r="AB95" s="3"/>
    </row>
    <row r="96" spans="1:28" ht="57.75" customHeight="1" x14ac:dyDescent="0.2">
      <c r="A96" s="19"/>
      <c r="B96" s="152"/>
      <c r="C96" s="153"/>
      <c r="D96" s="176"/>
      <c r="E96" s="156"/>
      <c r="F96" s="895" t="s">
        <v>590</v>
      </c>
      <c r="G96" s="896"/>
      <c r="H96" s="896"/>
      <c r="I96" s="896"/>
      <c r="J96" s="896"/>
      <c r="K96" s="896"/>
      <c r="L96" s="896"/>
      <c r="M96" s="896"/>
      <c r="N96" s="897"/>
      <c r="O96" s="25">
        <v>5</v>
      </c>
      <c r="P96" s="24">
        <v>1</v>
      </c>
      <c r="Q96" s="154" t="s">
        <v>9</v>
      </c>
      <c r="R96" s="22" t="s">
        <v>7</v>
      </c>
      <c r="S96" s="23" t="s">
        <v>5</v>
      </c>
      <c r="T96" s="22" t="s">
        <v>4</v>
      </c>
      <c r="U96" s="21" t="s">
        <v>3</v>
      </c>
      <c r="V96" s="20" t="s">
        <v>1</v>
      </c>
      <c r="W96" s="155"/>
      <c r="X96" s="295">
        <f t="shared" ref="X96:Z98" si="14">X97</f>
        <v>0</v>
      </c>
      <c r="Y96" s="295">
        <f t="shared" si="14"/>
        <v>0</v>
      </c>
      <c r="Z96" s="296">
        <f t="shared" si="14"/>
        <v>0</v>
      </c>
      <c r="AA96" s="8"/>
      <c r="AB96" s="3"/>
    </row>
    <row r="97" spans="1:28" ht="15" customHeight="1" x14ac:dyDescent="0.2">
      <c r="A97" s="19"/>
      <c r="B97" s="152"/>
      <c r="C97" s="153"/>
      <c r="D97" s="176"/>
      <c r="E97" s="597"/>
      <c r="F97" s="15"/>
      <c r="G97" s="895" t="s">
        <v>71</v>
      </c>
      <c r="H97" s="896"/>
      <c r="I97" s="896"/>
      <c r="J97" s="896"/>
      <c r="K97" s="896"/>
      <c r="L97" s="896"/>
      <c r="M97" s="896"/>
      <c r="N97" s="897"/>
      <c r="O97" s="25">
        <v>5</v>
      </c>
      <c r="P97" s="24">
        <v>1</v>
      </c>
      <c r="Q97" s="154" t="s">
        <v>70</v>
      </c>
      <c r="R97" s="22" t="s">
        <v>7</v>
      </c>
      <c r="S97" s="23" t="s">
        <v>65</v>
      </c>
      <c r="T97" s="22" t="s">
        <v>4</v>
      </c>
      <c r="U97" s="21" t="s">
        <v>3</v>
      </c>
      <c r="V97" s="20" t="s">
        <v>1</v>
      </c>
      <c r="W97" s="155"/>
      <c r="X97" s="295">
        <f t="shared" si="14"/>
        <v>0</v>
      </c>
      <c r="Y97" s="295">
        <f t="shared" si="14"/>
        <v>0</v>
      </c>
      <c r="Z97" s="296">
        <f t="shared" si="14"/>
        <v>0</v>
      </c>
      <c r="AA97" s="8"/>
      <c r="AB97" s="3"/>
    </row>
    <row r="98" spans="1:28" ht="15" customHeight="1" x14ac:dyDescent="0.2">
      <c r="A98" s="19"/>
      <c r="B98" s="152"/>
      <c r="C98" s="153"/>
      <c r="D98" s="176"/>
      <c r="E98" s="597"/>
      <c r="F98" s="582"/>
      <c r="G98" s="157"/>
      <c r="H98" s="895" t="s">
        <v>69</v>
      </c>
      <c r="I98" s="896"/>
      <c r="J98" s="896"/>
      <c r="K98" s="896"/>
      <c r="L98" s="896"/>
      <c r="M98" s="896"/>
      <c r="N98" s="897"/>
      <c r="O98" s="25">
        <v>5</v>
      </c>
      <c r="P98" s="24">
        <v>1</v>
      </c>
      <c r="Q98" s="154" t="s">
        <v>68</v>
      </c>
      <c r="R98" s="22" t="s">
        <v>7</v>
      </c>
      <c r="S98" s="23" t="s">
        <v>65</v>
      </c>
      <c r="T98" s="22" t="s">
        <v>64</v>
      </c>
      <c r="U98" s="21" t="s">
        <v>3</v>
      </c>
      <c r="V98" s="20" t="s">
        <v>1</v>
      </c>
      <c r="W98" s="155"/>
      <c r="X98" s="295">
        <f t="shared" si="14"/>
        <v>0</v>
      </c>
      <c r="Y98" s="295">
        <f t="shared" si="14"/>
        <v>0</v>
      </c>
      <c r="Z98" s="296">
        <f t="shared" si="14"/>
        <v>0</v>
      </c>
      <c r="AA98" s="8"/>
      <c r="AB98" s="3"/>
    </row>
    <row r="99" spans="1:28" ht="15" customHeight="1" x14ac:dyDescent="0.2">
      <c r="A99" s="19"/>
      <c r="B99" s="152"/>
      <c r="C99" s="153"/>
      <c r="D99" s="176"/>
      <c r="E99" s="597"/>
      <c r="F99" s="582"/>
      <c r="G99" s="160"/>
      <c r="H99" s="15"/>
      <c r="I99" s="895" t="s">
        <v>67</v>
      </c>
      <c r="J99" s="896"/>
      <c r="K99" s="896"/>
      <c r="L99" s="896"/>
      <c r="M99" s="896"/>
      <c r="N99" s="897"/>
      <c r="O99" s="25">
        <v>5</v>
      </c>
      <c r="P99" s="24">
        <v>1</v>
      </c>
      <c r="Q99" s="154" t="s">
        <v>66</v>
      </c>
      <c r="R99" s="22" t="s">
        <v>7</v>
      </c>
      <c r="S99" s="23" t="s">
        <v>65</v>
      </c>
      <c r="T99" s="22" t="s">
        <v>64</v>
      </c>
      <c r="U99" s="21" t="s">
        <v>63</v>
      </c>
      <c r="V99" s="20" t="s">
        <v>1</v>
      </c>
      <c r="W99" s="155"/>
      <c r="X99" s="295">
        <f>X100</f>
        <v>0</v>
      </c>
      <c r="Y99" s="295">
        <f>Y100</f>
        <v>0</v>
      </c>
      <c r="Z99" s="296">
        <f>Z100</f>
        <v>0</v>
      </c>
      <c r="AA99" s="8"/>
      <c r="AB99" s="3"/>
    </row>
    <row r="100" spans="1:28" ht="31.5" customHeight="1" x14ac:dyDescent="0.2">
      <c r="A100" s="19"/>
      <c r="B100" s="152"/>
      <c r="C100" s="153"/>
      <c r="D100" s="176"/>
      <c r="E100" s="158"/>
      <c r="F100" s="583"/>
      <c r="G100" s="159"/>
      <c r="H100" s="584"/>
      <c r="I100" s="586"/>
      <c r="J100" s="901" t="s">
        <v>42</v>
      </c>
      <c r="K100" s="901"/>
      <c r="L100" s="901"/>
      <c r="M100" s="901"/>
      <c r="N100" s="902"/>
      <c r="O100" s="14">
        <v>5</v>
      </c>
      <c r="P100" s="13">
        <v>1</v>
      </c>
      <c r="Q100" s="154" t="s">
        <v>66</v>
      </c>
      <c r="R100" s="10" t="s">
        <v>7</v>
      </c>
      <c r="S100" s="11" t="s">
        <v>65</v>
      </c>
      <c r="T100" s="10" t="s">
        <v>64</v>
      </c>
      <c r="U100" s="9" t="s">
        <v>63</v>
      </c>
      <c r="V100" s="592" t="s">
        <v>37</v>
      </c>
      <c r="W100" s="155"/>
      <c r="X100" s="247"/>
      <c r="Y100" s="247"/>
      <c r="Z100" s="489"/>
      <c r="AA100" s="8"/>
      <c r="AB100" s="3"/>
    </row>
    <row r="101" spans="1:28" ht="15" customHeight="1" x14ac:dyDescent="0.2">
      <c r="A101" s="19"/>
      <c r="B101" s="152"/>
      <c r="C101" s="153"/>
      <c r="D101" s="176"/>
      <c r="E101" s="935" t="s">
        <v>62</v>
      </c>
      <c r="F101" s="935"/>
      <c r="G101" s="935"/>
      <c r="H101" s="935"/>
      <c r="I101" s="935"/>
      <c r="J101" s="935"/>
      <c r="K101" s="935"/>
      <c r="L101" s="935"/>
      <c r="M101" s="935"/>
      <c r="N101" s="936"/>
      <c r="O101" s="432">
        <v>5</v>
      </c>
      <c r="P101" s="469">
        <v>2</v>
      </c>
      <c r="Q101" s="495" t="s">
        <v>1</v>
      </c>
      <c r="R101" s="434" t="s">
        <v>1</v>
      </c>
      <c r="S101" s="433" t="s">
        <v>1</v>
      </c>
      <c r="T101" s="434" t="s">
        <v>1</v>
      </c>
      <c r="U101" s="470" t="s">
        <v>1</v>
      </c>
      <c r="V101" s="498" t="s">
        <v>1</v>
      </c>
      <c r="W101" s="496"/>
      <c r="X101" s="500">
        <f>X102</f>
        <v>8137600</v>
      </c>
      <c r="Y101" s="500">
        <f t="shared" ref="Y101:Z101" si="15">Y102</f>
        <v>350000</v>
      </c>
      <c r="Z101" s="492">
        <f t="shared" si="15"/>
        <v>50000</v>
      </c>
      <c r="AA101" s="8"/>
      <c r="AB101" s="3"/>
    </row>
    <row r="102" spans="1:28" s="437" customFormat="1" ht="68.25" customHeight="1" x14ac:dyDescent="0.2">
      <c r="A102" s="19"/>
      <c r="B102" s="152"/>
      <c r="C102" s="153"/>
      <c r="D102" s="176"/>
      <c r="E102" s="27"/>
      <c r="F102" s="439"/>
      <c r="G102" s="439"/>
      <c r="H102" s="439"/>
      <c r="I102" s="439"/>
      <c r="J102" s="439"/>
      <c r="K102" s="439"/>
      <c r="L102" s="439"/>
      <c r="M102" s="442" t="s">
        <v>595</v>
      </c>
      <c r="N102" s="16"/>
      <c r="O102" s="14">
        <v>5</v>
      </c>
      <c r="P102" s="13">
        <v>2</v>
      </c>
      <c r="Q102" s="154"/>
      <c r="R102" s="10">
        <v>85</v>
      </c>
      <c r="S102" s="11">
        <v>0</v>
      </c>
      <c r="T102" s="10">
        <v>0</v>
      </c>
      <c r="U102" s="9">
        <v>0</v>
      </c>
      <c r="V102" s="592"/>
      <c r="W102" s="155"/>
      <c r="X102" s="490">
        <f>X104+X108</f>
        <v>8137600</v>
      </c>
      <c r="Y102" s="490">
        <f>Y105</f>
        <v>350000</v>
      </c>
      <c r="Z102" s="491">
        <f>Z105</f>
        <v>50000</v>
      </c>
      <c r="AA102" s="8"/>
      <c r="AB102" s="3"/>
    </row>
    <row r="103" spans="1:28" s="437" customFormat="1" ht="68.25" customHeight="1" x14ac:dyDescent="0.2">
      <c r="A103" s="19"/>
      <c r="B103" s="152"/>
      <c r="C103" s="153"/>
      <c r="D103" s="176"/>
      <c r="E103" s="27"/>
      <c r="F103" s="805"/>
      <c r="G103" s="439"/>
      <c r="H103" s="439"/>
      <c r="I103" s="439"/>
      <c r="J103" s="439"/>
      <c r="K103" s="439"/>
      <c r="L103" s="439"/>
      <c r="M103" s="787" t="s">
        <v>622</v>
      </c>
      <c r="N103" s="32"/>
      <c r="O103" s="25">
        <v>5</v>
      </c>
      <c r="P103" s="24">
        <v>2</v>
      </c>
      <c r="Q103" s="154" t="s">
        <v>58</v>
      </c>
      <c r="R103" s="22" t="s">
        <v>7</v>
      </c>
      <c r="S103" s="23" t="s">
        <v>55</v>
      </c>
      <c r="T103" s="22">
        <v>1</v>
      </c>
      <c r="U103" s="21">
        <v>80010</v>
      </c>
      <c r="V103" s="20"/>
      <c r="W103" s="155"/>
      <c r="X103" s="797"/>
      <c r="Y103" s="797"/>
      <c r="Z103" s="627"/>
      <c r="AA103" s="8"/>
      <c r="AB103" s="795"/>
    </row>
    <row r="104" spans="1:28" s="437" customFormat="1" ht="24.6" customHeight="1" x14ac:dyDescent="0.2">
      <c r="A104" s="19"/>
      <c r="B104" s="152"/>
      <c r="C104" s="153"/>
      <c r="D104" s="176"/>
      <c r="E104" s="27"/>
      <c r="F104" s="805"/>
      <c r="G104" s="439"/>
      <c r="H104" s="439"/>
      <c r="I104" s="439"/>
      <c r="J104" s="439"/>
      <c r="K104" s="439"/>
      <c r="L104" s="439"/>
      <c r="M104" s="794" t="s">
        <v>740</v>
      </c>
      <c r="N104" s="32"/>
      <c r="O104" s="25">
        <v>5</v>
      </c>
      <c r="P104" s="24">
        <v>2</v>
      </c>
      <c r="Q104" s="154" t="s">
        <v>58</v>
      </c>
      <c r="R104" s="22" t="s">
        <v>7</v>
      </c>
      <c r="S104" s="23" t="s">
        <v>55</v>
      </c>
      <c r="T104" s="22">
        <v>1</v>
      </c>
      <c r="U104" s="21">
        <v>80010</v>
      </c>
      <c r="V104" s="20">
        <v>410</v>
      </c>
      <c r="W104" s="155"/>
      <c r="X104" s="247">
        <v>8072728</v>
      </c>
      <c r="Y104" s="247">
        <v>100000</v>
      </c>
      <c r="Z104" s="489">
        <v>100000</v>
      </c>
      <c r="AA104" s="8"/>
      <c r="AB104" s="795"/>
    </row>
    <row r="105" spans="1:28" ht="16.5" customHeight="1" x14ac:dyDescent="0.2">
      <c r="A105" s="19"/>
      <c r="B105" s="152"/>
      <c r="C105" s="153"/>
      <c r="D105" s="176"/>
      <c r="E105" s="597"/>
      <c r="F105" s="15"/>
      <c r="G105" s="895" t="s">
        <v>61</v>
      </c>
      <c r="H105" s="896"/>
      <c r="I105" s="896"/>
      <c r="J105" s="896"/>
      <c r="K105" s="896"/>
      <c r="L105" s="896"/>
      <c r="M105" s="896"/>
      <c r="N105" s="897"/>
      <c r="O105" s="25">
        <v>5</v>
      </c>
      <c r="P105" s="24">
        <v>2</v>
      </c>
      <c r="Q105" s="154" t="s">
        <v>60</v>
      </c>
      <c r="R105" s="22" t="s">
        <v>7</v>
      </c>
      <c r="S105" s="23" t="s">
        <v>55</v>
      </c>
      <c r="T105" s="22" t="s">
        <v>4</v>
      </c>
      <c r="U105" s="21" t="s">
        <v>3</v>
      </c>
      <c r="V105" s="20" t="s">
        <v>1</v>
      </c>
      <c r="W105" s="155"/>
      <c r="X105" s="295">
        <f t="shared" ref="X105:Z106" si="16">X106</f>
        <v>64872</v>
      </c>
      <c r="Y105" s="295">
        <f t="shared" si="16"/>
        <v>350000</v>
      </c>
      <c r="Z105" s="627">
        <f t="shared" si="16"/>
        <v>50000</v>
      </c>
      <c r="AA105" s="8"/>
      <c r="AB105" s="3"/>
    </row>
    <row r="106" spans="1:28" ht="15" customHeight="1" x14ac:dyDescent="0.2">
      <c r="A106" s="19"/>
      <c r="B106" s="152"/>
      <c r="C106" s="153"/>
      <c r="D106" s="176"/>
      <c r="E106" s="597"/>
      <c r="F106" s="582"/>
      <c r="G106" s="157"/>
      <c r="H106" s="895" t="s">
        <v>59</v>
      </c>
      <c r="I106" s="896"/>
      <c r="J106" s="896"/>
      <c r="K106" s="896"/>
      <c r="L106" s="896"/>
      <c r="M106" s="896"/>
      <c r="N106" s="897"/>
      <c r="O106" s="25">
        <v>5</v>
      </c>
      <c r="P106" s="24">
        <v>2</v>
      </c>
      <c r="Q106" s="154" t="s">
        <v>58</v>
      </c>
      <c r="R106" s="22" t="s">
        <v>7</v>
      </c>
      <c r="S106" s="23" t="s">
        <v>55</v>
      </c>
      <c r="T106" s="22" t="s">
        <v>39</v>
      </c>
      <c r="U106" s="21" t="s">
        <v>3</v>
      </c>
      <c r="V106" s="20" t="s">
        <v>1</v>
      </c>
      <c r="W106" s="155"/>
      <c r="X106" s="295">
        <f t="shared" si="16"/>
        <v>64872</v>
      </c>
      <c r="Y106" s="295">
        <f t="shared" si="16"/>
        <v>350000</v>
      </c>
      <c r="Z106" s="627">
        <f t="shared" si="16"/>
        <v>50000</v>
      </c>
      <c r="AA106" s="8"/>
      <c r="AB106" s="3"/>
    </row>
    <row r="107" spans="1:28" ht="15" customHeight="1" x14ac:dyDescent="0.2">
      <c r="A107" s="19"/>
      <c r="B107" s="152"/>
      <c r="C107" s="153"/>
      <c r="D107" s="176"/>
      <c r="E107" s="597"/>
      <c r="F107" s="582"/>
      <c r="G107" s="160"/>
      <c r="H107" s="15"/>
      <c r="I107" s="895" t="s">
        <v>57</v>
      </c>
      <c r="J107" s="896"/>
      <c r="K107" s="896"/>
      <c r="L107" s="896"/>
      <c r="M107" s="896"/>
      <c r="N107" s="897"/>
      <c r="O107" s="25">
        <v>5</v>
      </c>
      <c r="P107" s="24">
        <v>2</v>
      </c>
      <c r="Q107" s="154" t="s">
        <v>56</v>
      </c>
      <c r="R107" s="22" t="s">
        <v>7</v>
      </c>
      <c r="S107" s="23" t="s">
        <v>55</v>
      </c>
      <c r="T107" s="22" t="s">
        <v>39</v>
      </c>
      <c r="U107" s="21" t="s">
        <v>54</v>
      </c>
      <c r="V107" s="20" t="s">
        <v>1</v>
      </c>
      <c r="W107" s="155"/>
      <c r="X107" s="295">
        <f>SUM(X108)</f>
        <v>64872</v>
      </c>
      <c r="Y107" s="295">
        <f t="shared" ref="Y107:Z107" si="17">SUM(Y108)</f>
        <v>350000</v>
      </c>
      <c r="Z107" s="627">
        <f t="shared" si="17"/>
        <v>50000</v>
      </c>
      <c r="AA107" s="8"/>
      <c r="AB107" s="3"/>
    </row>
    <row r="108" spans="1:28" ht="29.25" customHeight="1" x14ac:dyDescent="0.2">
      <c r="A108" s="19"/>
      <c r="B108" s="152"/>
      <c r="C108" s="153"/>
      <c r="D108" s="176"/>
      <c r="E108" s="158"/>
      <c r="F108" s="583"/>
      <c r="G108" s="159"/>
      <c r="H108" s="584"/>
      <c r="I108" s="586"/>
      <c r="J108" s="901" t="s">
        <v>42</v>
      </c>
      <c r="K108" s="901"/>
      <c r="L108" s="901"/>
      <c r="M108" s="901"/>
      <c r="N108" s="902"/>
      <c r="O108" s="14">
        <v>5</v>
      </c>
      <c r="P108" s="13">
        <v>2</v>
      </c>
      <c r="Q108" s="154" t="s">
        <v>56</v>
      </c>
      <c r="R108" s="10" t="s">
        <v>7</v>
      </c>
      <c r="S108" s="11" t="s">
        <v>55</v>
      </c>
      <c r="T108" s="10" t="s">
        <v>39</v>
      </c>
      <c r="U108" s="9" t="s">
        <v>54</v>
      </c>
      <c r="V108" s="592" t="s">
        <v>37</v>
      </c>
      <c r="W108" s="155"/>
      <c r="X108" s="247">
        <v>64872</v>
      </c>
      <c r="Y108" s="247">
        <v>350000</v>
      </c>
      <c r="Z108" s="489">
        <v>50000</v>
      </c>
      <c r="AA108" s="8"/>
      <c r="AB108" s="3"/>
    </row>
    <row r="109" spans="1:28" ht="29.25" customHeight="1" x14ac:dyDescent="0.2">
      <c r="A109" s="19"/>
      <c r="B109" s="152"/>
      <c r="C109" s="153"/>
      <c r="D109" s="176"/>
      <c r="E109" s="898" t="s">
        <v>53</v>
      </c>
      <c r="F109" s="899"/>
      <c r="G109" s="899"/>
      <c r="H109" s="899"/>
      <c r="I109" s="899"/>
      <c r="J109" s="919"/>
      <c r="K109" s="919"/>
      <c r="L109" s="919"/>
      <c r="M109" s="919"/>
      <c r="N109" s="920"/>
      <c r="O109" s="78">
        <v>5</v>
      </c>
      <c r="P109" s="79">
        <v>3</v>
      </c>
      <c r="Q109" s="625" t="s">
        <v>1</v>
      </c>
      <c r="R109" s="97" t="s">
        <v>1</v>
      </c>
      <c r="S109" s="98" t="s">
        <v>1</v>
      </c>
      <c r="T109" s="97" t="s">
        <v>1</v>
      </c>
      <c r="U109" s="99" t="s">
        <v>1</v>
      </c>
      <c r="V109" s="81" t="s">
        <v>1</v>
      </c>
      <c r="W109" s="626"/>
      <c r="X109" s="297">
        <f t="shared" ref="X109:Z110" si="18">X110</f>
        <v>3600000</v>
      </c>
      <c r="Y109" s="297">
        <f t="shared" si="18"/>
        <v>3500000</v>
      </c>
      <c r="Z109" s="298">
        <f t="shared" si="18"/>
        <v>2917000</v>
      </c>
      <c r="AA109" s="8"/>
      <c r="AB109" s="3"/>
    </row>
    <row r="110" spans="1:28" ht="72" customHeight="1" x14ac:dyDescent="0.2">
      <c r="A110" s="19"/>
      <c r="B110" s="152"/>
      <c r="C110" s="153"/>
      <c r="D110" s="176"/>
      <c r="E110" s="156"/>
      <c r="F110" s="895" t="s">
        <v>595</v>
      </c>
      <c r="G110" s="896"/>
      <c r="H110" s="896"/>
      <c r="I110" s="896"/>
      <c r="J110" s="896"/>
      <c r="K110" s="896"/>
      <c r="L110" s="896"/>
      <c r="M110" s="896"/>
      <c r="N110" s="897"/>
      <c r="O110" s="25">
        <v>5</v>
      </c>
      <c r="P110" s="24">
        <v>3</v>
      </c>
      <c r="Q110" s="154" t="s">
        <v>9</v>
      </c>
      <c r="R110" s="22" t="s">
        <v>7</v>
      </c>
      <c r="S110" s="23" t="s">
        <v>5</v>
      </c>
      <c r="T110" s="22" t="s">
        <v>4</v>
      </c>
      <c r="U110" s="21" t="s">
        <v>3</v>
      </c>
      <c r="V110" s="20" t="s">
        <v>1</v>
      </c>
      <c r="W110" s="155"/>
      <c r="X110" s="295">
        <f t="shared" si="18"/>
        <v>3600000</v>
      </c>
      <c r="Y110" s="295">
        <f t="shared" si="18"/>
        <v>3500000</v>
      </c>
      <c r="Z110" s="296">
        <f t="shared" si="18"/>
        <v>2917000</v>
      </c>
      <c r="AA110" s="8"/>
      <c r="AB110" s="3"/>
    </row>
    <row r="111" spans="1:28" ht="18.75" customHeight="1" x14ac:dyDescent="0.2">
      <c r="A111" s="19"/>
      <c r="B111" s="152"/>
      <c r="C111" s="153"/>
      <c r="D111" s="176"/>
      <c r="E111" s="597"/>
      <c r="F111" s="15"/>
      <c r="G111" s="895" t="s">
        <v>52</v>
      </c>
      <c r="H111" s="896"/>
      <c r="I111" s="896"/>
      <c r="J111" s="896"/>
      <c r="K111" s="896"/>
      <c r="L111" s="896"/>
      <c r="M111" s="896"/>
      <c r="N111" s="897"/>
      <c r="O111" s="25">
        <v>5</v>
      </c>
      <c r="P111" s="24">
        <v>3</v>
      </c>
      <c r="Q111" s="154" t="s">
        <v>51</v>
      </c>
      <c r="R111" s="22" t="s">
        <v>7</v>
      </c>
      <c r="S111" s="23" t="s">
        <v>40</v>
      </c>
      <c r="T111" s="22" t="s">
        <v>4</v>
      </c>
      <c r="U111" s="21" t="s">
        <v>3</v>
      </c>
      <c r="V111" s="20" t="s">
        <v>1</v>
      </c>
      <c r="W111" s="155"/>
      <c r="X111" s="295">
        <f>X114+X117+X120+X123</f>
        <v>3600000</v>
      </c>
      <c r="Y111" s="295">
        <f>Y114+Y123</f>
        <v>3500000</v>
      </c>
      <c r="Z111" s="491">
        <f>Z114+Z123</f>
        <v>2917000</v>
      </c>
      <c r="AA111" s="8"/>
      <c r="AB111" s="3"/>
    </row>
    <row r="112" spans="1:28" ht="15" customHeight="1" x14ac:dyDescent="0.2">
      <c r="A112" s="19"/>
      <c r="B112" s="152"/>
      <c r="C112" s="153"/>
      <c r="D112" s="176"/>
      <c r="E112" s="597"/>
      <c r="F112" s="582"/>
      <c r="G112" s="157"/>
      <c r="H112" s="895" t="s">
        <v>50</v>
      </c>
      <c r="I112" s="896"/>
      <c r="J112" s="896"/>
      <c r="K112" s="896"/>
      <c r="L112" s="896"/>
      <c r="M112" s="896"/>
      <c r="N112" s="897"/>
      <c r="O112" s="25">
        <v>5</v>
      </c>
      <c r="P112" s="24">
        <v>3</v>
      </c>
      <c r="Q112" s="154" t="s">
        <v>49</v>
      </c>
      <c r="R112" s="22" t="s">
        <v>7</v>
      </c>
      <c r="S112" s="23" t="s">
        <v>40</v>
      </c>
      <c r="T112" s="22" t="s">
        <v>6</v>
      </c>
      <c r="U112" s="21" t="s">
        <v>3</v>
      </c>
      <c r="V112" s="20" t="s">
        <v>1</v>
      </c>
      <c r="W112" s="155"/>
      <c r="X112" s="295">
        <f t="shared" ref="X112:Z113" si="19">X113</f>
        <v>600000</v>
      </c>
      <c r="Y112" s="295">
        <f t="shared" si="19"/>
        <v>500000</v>
      </c>
      <c r="Z112" s="296">
        <f t="shared" si="19"/>
        <v>167000</v>
      </c>
      <c r="AA112" s="8"/>
      <c r="AB112" s="3"/>
    </row>
    <row r="113" spans="1:28" ht="15" customHeight="1" x14ac:dyDescent="0.2">
      <c r="A113" s="19"/>
      <c r="B113" s="152"/>
      <c r="C113" s="153"/>
      <c r="D113" s="176"/>
      <c r="E113" s="597"/>
      <c r="F113" s="582"/>
      <c r="G113" s="160"/>
      <c r="H113" s="15"/>
      <c r="I113" s="895" t="s">
        <v>48</v>
      </c>
      <c r="J113" s="896"/>
      <c r="K113" s="896"/>
      <c r="L113" s="896"/>
      <c r="M113" s="896"/>
      <c r="N113" s="897"/>
      <c r="O113" s="25">
        <v>5</v>
      </c>
      <c r="P113" s="24">
        <v>3</v>
      </c>
      <c r="Q113" s="154" t="s">
        <v>47</v>
      </c>
      <c r="R113" s="22" t="s">
        <v>7</v>
      </c>
      <c r="S113" s="23" t="s">
        <v>40</v>
      </c>
      <c r="T113" s="22" t="s">
        <v>6</v>
      </c>
      <c r="U113" s="21" t="s">
        <v>46</v>
      </c>
      <c r="V113" s="20" t="s">
        <v>1</v>
      </c>
      <c r="W113" s="155"/>
      <c r="X113" s="295">
        <f t="shared" si="19"/>
        <v>600000</v>
      </c>
      <c r="Y113" s="295">
        <f t="shared" si="19"/>
        <v>500000</v>
      </c>
      <c r="Z113" s="296">
        <f t="shared" si="19"/>
        <v>167000</v>
      </c>
      <c r="AA113" s="8"/>
      <c r="AB113" s="3"/>
    </row>
    <row r="114" spans="1:28" ht="33" customHeight="1" x14ac:dyDescent="0.2">
      <c r="A114" s="19"/>
      <c r="B114" s="152"/>
      <c r="C114" s="153"/>
      <c r="D114" s="176"/>
      <c r="E114" s="597"/>
      <c r="F114" s="582"/>
      <c r="G114" s="160"/>
      <c r="H114" s="584"/>
      <c r="I114" s="586"/>
      <c r="J114" s="901" t="s">
        <v>42</v>
      </c>
      <c r="K114" s="901"/>
      <c r="L114" s="901"/>
      <c r="M114" s="901"/>
      <c r="N114" s="902"/>
      <c r="O114" s="14">
        <v>5</v>
      </c>
      <c r="P114" s="13">
        <v>3</v>
      </c>
      <c r="Q114" s="154" t="s">
        <v>47</v>
      </c>
      <c r="R114" s="10" t="s">
        <v>7</v>
      </c>
      <c r="S114" s="11" t="s">
        <v>40</v>
      </c>
      <c r="T114" s="10" t="s">
        <v>6</v>
      </c>
      <c r="U114" s="9" t="s">
        <v>46</v>
      </c>
      <c r="V114" s="592" t="s">
        <v>37</v>
      </c>
      <c r="W114" s="155"/>
      <c r="X114" s="247">
        <v>600000</v>
      </c>
      <c r="Y114" s="247">
        <v>500000</v>
      </c>
      <c r="Z114" s="489">
        <v>167000</v>
      </c>
      <c r="AA114" s="8"/>
      <c r="AB114" s="3"/>
    </row>
    <row r="115" spans="1:28" ht="33" customHeight="1" x14ac:dyDescent="0.2">
      <c r="A115" s="19"/>
      <c r="B115" s="152"/>
      <c r="C115" s="153"/>
      <c r="D115" s="176"/>
      <c r="E115" s="796"/>
      <c r="F115" s="787"/>
      <c r="G115" s="799"/>
      <c r="H115" s="789"/>
      <c r="I115" s="790"/>
      <c r="J115" s="74"/>
      <c r="K115" s="74"/>
      <c r="L115" s="74"/>
      <c r="M115" s="75" t="s">
        <v>624</v>
      </c>
      <c r="N115" s="792"/>
      <c r="O115" s="14">
        <v>5</v>
      </c>
      <c r="P115" s="13">
        <v>3</v>
      </c>
      <c r="Q115" s="154" t="s">
        <v>47</v>
      </c>
      <c r="R115" s="10" t="s">
        <v>7</v>
      </c>
      <c r="S115" s="11" t="s">
        <v>40</v>
      </c>
      <c r="T115" s="10" t="s">
        <v>6</v>
      </c>
      <c r="U115" s="9" t="s">
        <v>623</v>
      </c>
      <c r="V115" s="786"/>
      <c r="W115" s="155"/>
      <c r="X115" s="490">
        <f>X116</f>
        <v>0</v>
      </c>
      <c r="Y115" s="490">
        <f t="shared" ref="Y115:Z115" si="20">Y116</f>
        <v>0</v>
      </c>
      <c r="Z115" s="491">
        <f t="shared" si="20"/>
        <v>0</v>
      </c>
      <c r="AA115" s="8"/>
      <c r="AB115" s="795"/>
    </row>
    <row r="116" spans="1:28" ht="33" customHeight="1" x14ac:dyDescent="0.2">
      <c r="A116" s="19"/>
      <c r="B116" s="152"/>
      <c r="C116" s="153"/>
      <c r="D116" s="176"/>
      <c r="E116" s="796"/>
      <c r="F116" s="787"/>
      <c r="G116" s="799"/>
      <c r="H116" s="789"/>
      <c r="I116" s="790"/>
      <c r="J116" s="74"/>
      <c r="K116" s="74"/>
      <c r="L116" s="74"/>
      <c r="M116" s="792" t="s">
        <v>625</v>
      </c>
      <c r="N116" s="792"/>
      <c r="O116" s="14">
        <v>5</v>
      </c>
      <c r="P116" s="13">
        <v>3</v>
      </c>
      <c r="Q116" s="154" t="s">
        <v>47</v>
      </c>
      <c r="R116" s="10" t="s">
        <v>7</v>
      </c>
      <c r="S116" s="11" t="s">
        <v>40</v>
      </c>
      <c r="T116" s="10" t="s">
        <v>6</v>
      </c>
      <c r="U116" s="9" t="s">
        <v>623</v>
      </c>
      <c r="V116" s="786"/>
      <c r="W116" s="155"/>
      <c r="X116" s="490">
        <f>X117</f>
        <v>0</v>
      </c>
      <c r="Y116" s="490">
        <f>Y117</f>
        <v>0</v>
      </c>
      <c r="Z116" s="491">
        <f>Z117</f>
        <v>0</v>
      </c>
      <c r="AA116" s="8"/>
      <c r="AB116" s="795"/>
    </row>
    <row r="117" spans="1:28" ht="33" customHeight="1" x14ac:dyDescent="0.2">
      <c r="A117" s="19"/>
      <c r="B117" s="152"/>
      <c r="C117" s="153"/>
      <c r="D117" s="176"/>
      <c r="E117" s="796"/>
      <c r="F117" s="787"/>
      <c r="G117" s="799"/>
      <c r="H117" s="789"/>
      <c r="I117" s="790"/>
      <c r="J117" s="74"/>
      <c r="K117" s="74"/>
      <c r="L117" s="74"/>
      <c r="M117" s="792" t="s">
        <v>625</v>
      </c>
      <c r="N117" s="792"/>
      <c r="O117" s="14">
        <v>5</v>
      </c>
      <c r="P117" s="13">
        <v>3</v>
      </c>
      <c r="Q117" s="154" t="s">
        <v>47</v>
      </c>
      <c r="R117" s="10" t="s">
        <v>7</v>
      </c>
      <c r="S117" s="11" t="s">
        <v>40</v>
      </c>
      <c r="T117" s="10" t="s">
        <v>6</v>
      </c>
      <c r="U117" s="9" t="s">
        <v>623</v>
      </c>
      <c r="V117" s="786">
        <v>410</v>
      </c>
      <c r="W117" s="155"/>
      <c r="X117" s="247"/>
      <c r="Y117" s="247"/>
      <c r="Z117" s="489"/>
      <c r="AA117" s="8"/>
      <c r="AB117" s="795"/>
    </row>
    <row r="118" spans="1:28" ht="33" customHeight="1" x14ac:dyDescent="0.2">
      <c r="A118" s="19"/>
      <c r="B118" s="152"/>
      <c r="C118" s="153"/>
      <c r="D118" s="176"/>
      <c r="E118" s="796"/>
      <c r="F118" s="787"/>
      <c r="G118" s="799"/>
      <c r="H118" s="789"/>
      <c r="I118" s="790"/>
      <c r="J118" s="74"/>
      <c r="K118" s="74"/>
      <c r="L118" s="74"/>
      <c r="M118" s="789" t="s">
        <v>627</v>
      </c>
      <c r="N118" s="792"/>
      <c r="O118" s="14">
        <v>5</v>
      </c>
      <c r="P118" s="13">
        <v>3</v>
      </c>
      <c r="Q118" s="12"/>
      <c r="R118" s="10">
        <v>85</v>
      </c>
      <c r="S118" s="11">
        <v>6</v>
      </c>
      <c r="T118" s="10">
        <v>1</v>
      </c>
      <c r="U118" s="9">
        <v>55550</v>
      </c>
      <c r="V118" s="786"/>
      <c r="W118" s="155"/>
      <c r="X118" s="490">
        <f>X119</f>
        <v>0</v>
      </c>
      <c r="Y118" s="490">
        <f t="shared" ref="Y118:Z118" si="21">Y119</f>
        <v>0</v>
      </c>
      <c r="Z118" s="491">
        <f t="shared" si="21"/>
        <v>0</v>
      </c>
      <c r="AA118" s="8"/>
      <c r="AB118" s="795"/>
    </row>
    <row r="119" spans="1:28" ht="15.6" customHeight="1" x14ac:dyDescent="0.2">
      <c r="A119" s="19"/>
      <c r="B119" s="152"/>
      <c r="C119" s="153"/>
      <c r="D119" s="176"/>
      <c r="E119" s="597"/>
      <c r="F119" s="582"/>
      <c r="G119" s="160"/>
      <c r="H119" s="584"/>
      <c r="I119" s="586"/>
      <c r="J119" s="74"/>
      <c r="K119" s="74"/>
      <c r="L119" s="74"/>
      <c r="M119" s="791" t="s">
        <v>628</v>
      </c>
      <c r="N119" s="593">
        <v>25</v>
      </c>
      <c r="O119" s="14">
        <v>5</v>
      </c>
      <c r="P119" s="13">
        <v>3</v>
      </c>
      <c r="Q119" s="12"/>
      <c r="R119" s="10">
        <v>85</v>
      </c>
      <c r="S119" s="11">
        <v>6</v>
      </c>
      <c r="T119" s="10">
        <v>1</v>
      </c>
      <c r="U119" s="9">
        <v>55550</v>
      </c>
      <c r="V119" s="592"/>
      <c r="W119" s="155"/>
      <c r="X119" s="490">
        <f>X120</f>
        <v>0</v>
      </c>
      <c r="Y119" s="490">
        <f>Y120</f>
        <v>0</v>
      </c>
      <c r="Z119" s="491">
        <f>Z120</f>
        <v>0</v>
      </c>
      <c r="AA119" s="8"/>
      <c r="AB119" s="3"/>
    </row>
    <row r="120" spans="1:28" ht="36" customHeight="1" x14ac:dyDescent="0.2">
      <c r="A120" s="19"/>
      <c r="B120" s="152"/>
      <c r="C120" s="153"/>
      <c r="D120" s="176"/>
      <c r="E120" s="597"/>
      <c r="F120" s="582"/>
      <c r="G120" s="160"/>
      <c r="H120" s="584"/>
      <c r="I120" s="586"/>
      <c r="J120" s="74"/>
      <c r="K120" s="74"/>
      <c r="L120" s="74"/>
      <c r="M120" s="581" t="s">
        <v>42</v>
      </c>
      <c r="N120" s="593">
        <v>25</v>
      </c>
      <c r="O120" s="14">
        <v>5</v>
      </c>
      <c r="P120" s="13">
        <v>3</v>
      </c>
      <c r="Q120" s="12"/>
      <c r="R120" s="10">
        <v>85</v>
      </c>
      <c r="S120" s="11">
        <v>6</v>
      </c>
      <c r="T120" s="10">
        <v>1</v>
      </c>
      <c r="U120" s="9">
        <v>55550</v>
      </c>
      <c r="V120" s="592">
        <v>410</v>
      </c>
      <c r="W120" s="155"/>
      <c r="X120" s="247"/>
      <c r="Y120" s="247"/>
      <c r="Z120" s="489"/>
      <c r="AA120" s="8"/>
      <c r="AB120" s="3"/>
    </row>
    <row r="121" spans="1:28" ht="33.75" customHeight="1" x14ac:dyDescent="0.2">
      <c r="A121" s="19"/>
      <c r="B121" s="152"/>
      <c r="C121" s="153"/>
      <c r="D121" s="176"/>
      <c r="E121" s="597"/>
      <c r="F121" s="582"/>
      <c r="G121" s="160"/>
      <c r="H121" s="895" t="s">
        <v>45</v>
      </c>
      <c r="I121" s="896"/>
      <c r="J121" s="917"/>
      <c r="K121" s="917"/>
      <c r="L121" s="917"/>
      <c r="M121" s="917"/>
      <c r="N121" s="918"/>
      <c r="O121" s="35">
        <v>5</v>
      </c>
      <c r="P121" s="34">
        <v>3</v>
      </c>
      <c r="Q121" s="487" t="s">
        <v>44</v>
      </c>
      <c r="R121" s="100" t="s">
        <v>7</v>
      </c>
      <c r="S121" s="101" t="s">
        <v>40</v>
      </c>
      <c r="T121" s="100" t="s">
        <v>39</v>
      </c>
      <c r="U121" s="102" t="s">
        <v>3</v>
      </c>
      <c r="V121" s="33" t="s">
        <v>1</v>
      </c>
      <c r="W121" s="488"/>
      <c r="X121" s="299">
        <f>X122</f>
        <v>3000000</v>
      </c>
      <c r="Y121" s="299">
        <f>Y122</f>
        <v>3000000</v>
      </c>
      <c r="Z121" s="300">
        <f>Z122</f>
        <v>2750000</v>
      </c>
      <c r="AA121" s="8"/>
      <c r="AB121" s="3"/>
    </row>
    <row r="122" spans="1:28" ht="15" customHeight="1" x14ac:dyDescent="0.2">
      <c r="A122" s="19"/>
      <c r="B122" s="152"/>
      <c r="C122" s="153"/>
      <c r="D122" s="176"/>
      <c r="E122" s="597"/>
      <c r="F122" s="582"/>
      <c r="G122" s="160"/>
      <c r="H122" s="15"/>
      <c r="I122" s="895" t="s">
        <v>43</v>
      </c>
      <c r="J122" s="896"/>
      <c r="K122" s="896"/>
      <c r="L122" s="896"/>
      <c r="M122" s="896"/>
      <c r="N122" s="897"/>
      <c r="O122" s="25">
        <v>5</v>
      </c>
      <c r="P122" s="24">
        <v>3</v>
      </c>
      <c r="Q122" s="154" t="s">
        <v>41</v>
      </c>
      <c r="R122" s="22" t="s">
        <v>7</v>
      </c>
      <c r="S122" s="23" t="s">
        <v>40</v>
      </c>
      <c r="T122" s="22" t="s">
        <v>39</v>
      </c>
      <c r="U122" s="21" t="s">
        <v>38</v>
      </c>
      <c r="V122" s="20" t="s">
        <v>1</v>
      </c>
      <c r="W122" s="155"/>
      <c r="X122" s="295">
        <f t="shared" ref="X122:Z122" si="22">X123</f>
        <v>3000000</v>
      </c>
      <c r="Y122" s="295">
        <f t="shared" si="22"/>
        <v>3000000</v>
      </c>
      <c r="Z122" s="296">
        <f t="shared" si="22"/>
        <v>2750000</v>
      </c>
      <c r="AA122" s="8"/>
      <c r="AB122" s="3"/>
    </row>
    <row r="123" spans="1:28" ht="32.25" customHeight="1" x14ac:dyDescent="0.2">
      <c r="A123" s="19"/>
      <c r="B123" s="152"/>
      <c r="C123" s="153"/>
      <c r="D123" s="177"/>
      <c r="E123" s="158"/>
      <c r="F123" s="583"/>
      <c r="G123" s="159"/>
      <c r="H123" s="584"/>
      <c r="I123" s="586"/>
      <c r="J123" s="901" t="s">
        <v>42</v>
      </c>
      <c r="K123" s="901"/>
      <c r="L123" s="901"/>
      <c r="M123" s="901"/>
      <c r="N123" s="902"/>
      <c r="O123" s="14">
        <v>5</v>
      </c>
      <c r="P123" s="13">
        <v>3</v>
      </c>
      <c r="Q123" s="154" t="s">
        <v>41</v>
      </c>
      <c r="R123" s="22" t="s">
        <v>7</v>
      </c>
      <c r="S123" s="23" t="s">
        <v>40</v>
      </c>
      <c r="T123" s="22" t="s">
        <v>39</v>
      </c>
      <c r="U123" s="21" t="s">
        <v>38</v>
      </c>
      <c r="V123" s="592" t="s">
        <v>37</v>
      </c>
      <c r="W123" s="155"/>
      <c r="X123" s="247">
        <v>3000000</v>
      </c>
      <c r="Y123" s="247">
        <v>3000000</v>
      </c>
      <c r="Z123" s="247">
        <v>2750000</v>
      </c>
      <c r="AA123" s="8"/>
      <c r="AB123" s="3"/>
    </row>
    <row r="124" spans="1:28" ht="29.25" customHeight="1" x14ac:dyDescent="0.2">
      <c r="A124" s="19"/>
      <c r="B124" s="152"/>
      <c r="C124" s="153"/>
      <c r="D124" s="881" t="s">
        <v>36</v>
      </c>
      <c r="E124" s="913"/>
      <c r="F124" s="913"/>
      <c r="G124" s="913"/>
      <c r="H124" s="913"/>
      <c r="I124" s="913"/>
      <c r="J124" s="915"/>
      <c r="K124" s="915"/>
      <c r="L124" s="915"/>
      <c r="M124" s="915"/>
      <c r="N124" s="916"/>
      <c r="O124" s="31">
        <v>8</v>
      </c>
      <c r="P124" s="30" t="s">
        <v>1</v>
      </c>
      <c r="Q124" s="487" t="s">
        <v>1</v>
      </c>
      <c r="R124" s="648" t="s">
        <v>1</v>
      </c>
      <c r="S124" s="456" t="s">
        <v>1</v>
      </c>
      <c r="T124" s="648" t="s">
        <v>1</v>
      </c>
      <c r="U124" s="661" t="s">
        <v>1</v>
      </c>
      <c r="V124" s="29" t="s">
        <v>1</v>
      </c>
      <c r="W124" s="488"/>
      <c r="X124" s="301">
        <f t="shared" ref="X124:Z129" si="23">X125</f>
        <v>3100000</v>
      </c>
      <c r="Y124" s="301">
        <f t="shared" si="23"/>
        <v>2800000</v>
      </c>
      <c r="Z124" s="302">
        <f t="shared" si="23"/>
        <v>2800000</v>
      </c>
      <c r="AA124" s="8"/>
      <c r="AB124" s="3"/>
    </row>
    <row r="125" spans="1:28" ht="15" customHeight="1" thickBot="1" x14ac:dyDescent="0.25">
      <c r="A125" s="19"/>
      <c r="B125" s="152"/>
      <c r="C125" s="153"/>
      <c r="D125" s="176"/>
      <c r="E125" s="898" t="s">
        <v>35</v>
      </c>
      <c r="F125" s="899"/>
      <c r="G125" s="899"/>
      <c r="H125" s="899"/>
      <c r="I125" s="899"/>
      <c r="J125" s="899"/>
      <c r="K125" s="899"/>
      <c r="L125" s="899"/>
      <c r="M125" s="899"/>
      <c r="N125" s="900"/>
      <c r="O125" s="82">
        <v>8</v>
      </c>
      <c r="P125" s="83">
        <v>1</v>
      </c>
      <c r="Q125" s="495" t="s">
        <v>1</v>
      </c>
      <c r="R125" s="434" t="s">
        <v>1</v>
      </c>
      <c r="S125" s="433" t="s">
        <v>1</v>
      </c>
      <c r="T125" s="434" t="s">
        <v>1</v>
      </c>
      <c r="U125" s="435" t="s">
        <v>1</v>
      </c>
      <c r="V125" s="87" t="s">
        <v>1</v>
      </c>
      <c r="W125" s="496"/>
      <c r="X125" s="293">
        <f>X129+X128</f>
        <v>3100000</v>
      </c>
      <c r="Y125" s="293">
        <f>Y127+Y133+Y137</f>
        <v>2800000</v>
      </c>
      <c r="Z125" s="294">
        <f>Z127+Z133+Z137</f>
        <v>2800000</v>
      </c>
      <c r="AA125" s="8"/>
      <c r="AB125" s="3"/>
    </row>
    <row r="126" spans="1:28" ht="28.9" customHeight="1" thickBot="1" x14ac:dyDescent="0.25">
      <c r="A126" s="19"/>
      <c r="B126" s="152"/>
      <c r="C126" s="153"/>
      <c r="D126" s="176"/>
      <c r="E126" s="501"/>
      <c r="F126" s="759"/>
      <c r="G126" s="759"/>
      <c r="H126" s="759"/>
      <c r="I126" s="759"/>
      <c r="J126" s="759"/>
      <c r="K126" s="759"/>
      <c r="L126" s="759"/>
      <c r="M126" s="758" t="s">
        <v>593</v>
      </c>
      <c r="N126" s="88">
        <v>615</v>
      </c>
      <c r="O126" s="25">
        <v>8</v>
      </c>
      <c r="P126" s="24">
        <v>1</v>
      </c>
      <c r="Q126" s="12" t="s">
        <v>30</v>
      </c>
      <c r="R126" s="22" t="s">
        <v>26</v>
      </c>
      <c r="S126" s="23">
        <v>1</v>
      </c>
      <c r="T126" s="22" t="s">
        <v>6</v>
      </c>
      <c r="U126" s="21">
        <v>70005</v>
      </c>
      <c r="V126" s="265" t="s">
        <v>23</v>
      </c>
      <c r="W126" s="256"/>
      <c r="X126" s="266">
        <v>280000</v>
      </c>
      <c r="Y126" s="266">
        <v>280000</v>
      </c>
      <c r="Z126" s="266">
        <v>280000</v>
      </c>
      <c r="AA126" s="8"/>
      <c r="AB126" s="764"/>
    </row>
    <row r="127" spans="1:28" ht="15" customHeight="1" x14ac:dyDescent="0.2">
      <c r="A127" s="19"/>
      <c r="B127" s="152"/>
      <c r="C127" s="153"/>
      <c r="D127" s="176"/>
      <c r="E127" s="501"/>
      <c r="F127" s="759"/>
      <c r="G127" s="759"/>
      <c r="H127" s="759"/>
      <c r="I127" s="759"/>
      <c r="J127" s="759"/>
      <c r="K127" s="759"/>
      <c r="L127" s="759"/>
      <c r="M127" s="758" t="s">
        <v>608</v>
      </c>
      <c r="N127" s="88">
        <v>615</v>
      </c>
      <c r="O127" s="25">
        <v>8</v>
      </c>
      <c r="P127" s="24">
        <v>1</v>
      </c>
      <c r="Q127" s="12" t="s">
        <v>30</v>
      </c>
      <c r="R127" s="22" t="s">
        <v>26</v>
      </c>
      <c r="S127" s="23">
        <v>1</v>
      </c>
      <c r="T127" s="22" t="s">
        <v>6</v>
      </c>
      <c r="U127" s="21">
        <v>0</v>
      </c>
      <c r="V127" s="262"/>
      <c r="W127" s="256"/>
      <c r="X127" s="263">
        <v>280000</v>
      </c>
      <c r="Y127" s="263">
        <v>280000</v>
      </c>
      <c r="Z127" s="263">
        <v>280000</v>
      </c>
      <c r="AA127" s="8"/>
      <c r="AB127" s="764"/>
    </row>
    <row r="128" spans="1:28" ht="15" customHeight="1" x14ac:dyDescent="0.2">
      <c r="A128" s="19"/>
      <c r="B128" s="152"/>
      <c r="C128" s="153"/>
      <c r="D128" s="176"/>
      <c r="E128" s="501"/>
      <c r="F128" s="759"/>
      <c r="G128" s="759"/>
      <c r="H128" s="759"/>
      <c r="I128" s="759"/>
      <c r="J128" s="759"/>
      <c r="K128" s="759"/>
      <c r="L128" s="759"/>
      <c r="M128" s="438" t="s">
        <v>610</v>
      </c>
      <c r="N128" s="760"/>
      <c r="O128" s="25">
        <v>8</v>
      </c>
      <c r="P128" s="24">
        <v>1</v>
      </c>
      <c r="Q128" s="12" t="s">
        <v>30</v>
      </c>
      <c r="R128" s="22" t="s">
        <v>26</v>
      </c>
      <c r="S128" s="23">
        <v>1</v>
      </c>
      <c r="T128" s="22" t="s">
        <v>6</v>
      </c>
      <c r="U128" s="21">
        <v>0</v>
      </c>
      <c r="V128" s="87"/>
      <c r="W128" s="496"/>
      <c r="X128" s="768">
        <v>280000</v>
      </c>
      <c r="Y128" s="768">
        <v>280000</v>
      </c>
      <c r="Z128" s="768">
        <v>280000</v>
      </c>
      <c r="AA128" s="8"/>
      <c r="AB128" s="764"/>
    </row>
    <row r="129" spans="1:28" ht="30.75" customHeight="1" x14ac:dyDescent="0.2">
      <c r="A129" s="19"/>
      <c r="B129" s="152"/>
      <c r="C129" s="153"/>
      <c r="D129" s="176"/>
      <c r="E129" s="156"/>
      <c r="F129" s="895" t="s">
        <v>596</v>
      </c>
      <c r="G129" s="895"/>
      <c r="H129" s="895"/>
      <c r="I129" s="895"/>
      <c r="J129" s="895"/>
      <c r="K129" s="895"/>
      <c r="L129" s="895"/>
      <c r="M129" s="895"/>
      <c r="N129" s="924"/>
      <c r="O129" s="14">
        <v>8</v>
      </c>
      <c r="P129" s="13">
        <v>1</v>
      </c>
      <c r="Q129" s="154" t="s">
        <v>34</v>
      </c>
      <c r="R129" s="10" t="s">
        <v>26</v>
      </c>
      <c r="S129" s="11" t="s">
        <v>5</v>
      </c>
      <c r="T129" s="10" t="s">
        <v>4</v>
      </c>
      <c r="U129" s="9" t="s">
        <v>3</v>
      </c>
      <c r="V129" s="592" t="s">
        <v>1</v>
      </c>
      <c r="W129" s="155"/>
      <c r="X129" s="490">
        <f>X130</f>
        <v>2820000</v>
      </c>
      <c r="Y129" s="490">
        <f t="shared" si="23"/>
        <v>2520000</v>
      </c>
      <c r="Z129" s="491">
        <f t="shared" si="23"/>
        <v>2520000</v>
      </c>
      <c r="AA129" s="8"/>
      <c r="AB129" s="3"/>
    </row>
    <row r="130" spans="1:28" ht="29.25" customHeight="1" x14ac:dyDescent="0.2">
      <c r="A130" s="19"/>
      <c r="B130" s="152"/>
      <c r="C130" s="153"/>
      <c r="D130" s="176"/>
      <c r="E130" s="597"/>
      <c r="F130" s="15"/>
      <c r="G130" s="925" t="s">
        <v>33</v>
      </c>
      <c r="H130" s="917"/>
      <c r="I130" s="917"/>
      <c r="J130" s="917"/>
      <c r="K130" s="917"/>
      <c r="L130" s="917"/>
      <c r="M130" s="917"/>
      <c r="N130" s="918"/>
      <c r="O130" s="35">
        <v>8</v>
      </c>
      <c r="P130" s="34">
        <v>1</v>
      </c>
      <c r="Q130" s="487" t="s">
        <v>32</v>
      </c>
      <c r="R130" s="100" t="s">
        <v>26</v>
      </c>
      <c r="S130" s="101" t="s">
        <v>25</v>
      </c>
      <c r="T130" s="100" t="s">
        <v>4</v>
      </c>
      <c r="U130" s="102" t="s">
        <v>3</v>
      </c>
      <c r="V130" s="33" t="s">
        <v>1</v>
      </c>
      <c r="W130" s="488"/>
      <c r="X130" s="299">
        <f>X131</f>
        <v>2820000</v>
      </c>
      <c r="Y130" s="299">
        <f t="shared" ref="X130:Z132" si="24">Y131</f>
        <v>2520000</v>
      </c>
      <c r="Z130" s="300">
        <f t="shared" si="24"/>
        <v>2520000</v>
      </c>
      <c r="AA130" s="8"/>
      <c r="AB130" s="3"/>
    </row>
    <row r="131" spans="1:28" ht="15" customHeight="1" x14ac:dyDescent="0.2">
      <c r="A131" s="19"/>
      <c r="B131" s="152"/>
      <c r="C131" s="153"/>
      <c r="D131" s="176"/>
      <c r="E131" s="597"/>
      <c r="F131" s="582"/>
      <c r="G131" s="157"/>
      <c r="H131" s="895" t="s">
        <v>31</v>
      </c>
      <c r="I131" s="896"/>
      <c r="J131" s="896"/>
      <c r="K131" s="896"/>
      <c r="L131" s="896"/>
      <c r="M131" s="896"/>
      <c r="N131" s="897"/>
      <c r="O131" s="25">
        <v>8</v>
      </c>
      <c r="P131" s="24">
        <v>1</v>
      </c>
      <c r="Q131" s="154" t="s">
        <v>30</v>
      </c>
      <c r="R131" s="22" t="s">
        <v>26</v>
      </c>
      <c r="S131" s="23" t="s">
        <v>25</v>
      </c>
      <c r="T131" s="22" t="s">
        <v>6</v>
      </c>
      <c r="U131" s="21" t="s">
        <v>3</v>
      </c>
      <c r="V131" s="20" t="s">
        <v>1</v>
      </c>
      <c r="W131" s="155"/>
      <c r="X131" s="295">
        <f>X132+X134+X137</f>
        <v>2820000</v>
      </c>
      <c r="Y131" s="295">
        <f t="shared" ref="Y131:Z131" si="25">Y132+Y134</f>
        <v>2520000</v>
      </c>
      <c r="Z131" s="491">
        <f t="shared" si="25"/>
        <v>2520000</v>
      </c>
      <c r="AA131" s="8"/>
      <c r="AB131" s="3"/>
    </row>
    <row r="132" spans="1:28" ht="15" customHeight="1" x14ac:dyDescent="0.2">
      <c r="A132" s="19"/>
      <c r="B132" s="152"/>
      <c r="C132" s="153"/>
      <c r="D132" s="176"/>
      <c r="E132" s="597"/>
      <c r="F132" s="582"/>
      <c r="G132" s="160"/>
      <c r="H132" s="15"/>
      <c r="I132" s="895" t="s">
        <v>29</v>
      </c>
      <c r="J132" s="896"/>
      <c r="K132" s="896"/>
      <c r="L132" s="896"/>
      <c r="M132" s="896"/>
      <c r="N132" s="897"/>
      <c r="O132" s="25">
        <v>8</v>
      </c>
      <c r="P132" s="24">
        <v>1</v>
      </c>
      <c r="Q132" s="154" t="s">
        <v>27</v>
      </c>
      <c r="R132" s="22" t="s">
        <v>26</v>
      </c>
      <c r="S132" s="23" t="s">
        <v>25</v>
      </c>
      <c r="T132" s="22" t="s">
        <v>6</v>
      </c>
      <c r="U132" s="21" t="s">
        <v>24</v>
      </c>
      <c r="V132" s="20" t="s">
        <v>1</v>
      </c>
      <c r="W132" s="155"/>
      <c r="X132" s="295">
        <f t="shared" si="24"/>
        <v>2405000</v>
      </c>
      <c r="Y132" s="295">
        <f t="shared" si="24"/>
        <v>2520000</v>
      </c>
      <c r="Z132" s="296">
        <f t="shared" si="24"/>
        <v>2520000</v>
      </c>
      <c r="AA132" s="8"/>
      <c r="AB132" s="3"/>
    </row>
    <row r="133" spans="1:28" ht="15" customHeight="1" x14ac:dyDescent="0.2">
      <c r="A133" s="19"/>
      <c r="B133" s="152"/>
      <c r="C133" s="153"/>
      <c r="D133" s="177"/>
      <c r="E133" s="158"/>
      <c r="F133" s="583"/>
      <c r="G133" s="159"/>
      <c r="H133" s="584"/>
      <c r="I133" s="586"/>
      <c r="J133" s="901" t="s">
        <v>28</v>
      </c>
      <c r="K133" s="901"/>
      <c r="L133" s="901"/>
      <c r="M133" s="901"/>
      <c r="N133" s="902"/>
      <c r="O133" s="14">
        <v>8</v>
      </c>
      <c r="P133" s="13">
        <v>1</v>
      </c>
      <c r="Q133" s="154" t="s">
        <v>27</v>
      </c>
      <c r="R133" s="10" t="s">
        <v>26</v>
      </c>
      <c r="S133" s="11" t="s">
        <v>25</v>
      </c>
      <c r="T133" s="10" t="s">
        <v>6</v>
      </c>
      <c r="U133" s="9" t="s">
        <v>24</v>
      </c>
      <c r="V133" s="592" t="s">
        <v>23</v>
      </c>
      <c r="W133" s="155"/>
      <c r="X133" s="247">
        <v>2405000</v>
      </c>
      <c r="Y133" s="247">
        <v>2520000</v>
      </c>
      <c r="Z133" s="489">
        <v>2520000</v>
      </c>
      <c r="AA133" s="8"/>
      <c r="AB133" s="3"/>
    </row>
    <row r="134" spans="1:28" ht="15" customHeight="1" x14ac:dyDescent="0.2">
      <c r="A134" s="19"/>
      <c r="B134" s="152"/>
      <c r="C134" s="153"/>
      <c r="D134" s="177"/>
      <c r="E134" s="158"/>
      <c r="F134" s="701"/>
      <c r="G134" s="159"/>
      <c r="H134" s="702"/>
      <c r="I134" s="705"/>
      <c r="J134" s="74"/>
      <c r="K134" s="74"/>
      <c r="L134" s="74"/>
      <c r="M134" s="703" t="s">
        <v>545</v>
      </c>
      <c r="N134" s="704"/>
      <c r="O134" s="14">
        <v>8</v>
      </c>
      <c r="P134" s="13">
        <v>1</v>
      </c>
      <c r="Q134" s="154"/>
      <c r="R134" s="10">
        <v>81</v>
      </c>
      <c r="S134" s="11">
        <v>2</v>
      </c>
      <c r="T134" s="10">
        <v>1</v>
      </c>
      <c r="U134" s="9">
        <v>95555</v>
      </c>
      <c r="V134" s="698"/>
      <c r="W134" s="155"/>
      <c r="X134" s="490">
        <f>X135</f>
        <v>50000</v>
      </c>
      <c r="Y134" s="490">
        <f t="shared" ref="Y134:Z134" si="26">Y137</f>
        <v>0</v>
      </c>
      <c r="Z134" s="491">
        <f t="shared" si="26"/>
        <v>0</v>
      </c>
      <c r="AA134" s="8"/>
      <c r="AB134" s="3"/>
    </row>
    <row r="135" spans="1:28" ht="15" customHeight="1" x14ac:dyDescent="0.2">
      <c r="A135" s="19"/>
      <c r="B135" s="152"/>
      <c r="C135" s="153"/>
      <c r="D135" s="816"/>
      <c r="E135" s="158"/>
      <c r="F135" s="807"/>
      <c r="G135" s="159"/>
      <c r="H135" s="808"/>
      <c r="I135" s="810"/>
      <c r="J135" s="74"/>
      <c r="K135" s="74"/>
      <c r="L135" s="74"/>
      <c r="M135" s="811" t="s">
        <v>28</v>
      </c>
      <c r="N135" s="812"/>
      <c r="O135" s="14">
        <v>8</v>
      </c>
      <c r="P135" s="13">
        <v>1</v>
      </c>
      <c r="Q135" s="154"/>
      <c r="R135" s="10">
        <v>81</v>
      </c>
      <c r="S135" s="11">
        <v>2</v>
      </c>
      <c r="T135" s="10">
        <v>1</v>
      </c>
      <c r="U135" s="9">
        <v>95555</v>
      </c>
      <c r="V135" s="806">
        <v>610</v>
      </c>
      <c r="W135" s="155"/>
      <c r="X135" s="247">
        <v>50000</v>
      </c>
      <c r="Y135" s="489"/>
      <c r="Z135" s="489"/>
      <c r="AA135" s="8"/>
      <c r="AB135" s="815"/>
    </row>
    <row r="136" spans="1:28" ht="15" customHeight="1" x14ac:dyDescent="0.2">
      <c r="A136" s="19"/>
      <c r="B136" s="152"/>
      <c r="C136" s="153"/>
      <c r="D136" s="816"/>
      <c r="E136" s="158"/>
      <c r="F136" s="807"/>
      <c r="G136" s="159"/>
      <c r="H136" s="808"/>
      <c r="I136" s="810"/>
      <c r="J136" s="74"/>
      <c r="K136" s="74"/>
      <c r="L136" s="74"/>
      <c r="M136" s="808" t="s">
        <v>635</v>
      </c>
      <c r="N136" s="812"/>
      <c r="O136" s="14">
        <v>8</v>
      </c>
      <c r="P136" s="13">
        <v>1</v>
      </c>
      <c r="Q136" s="154"/>
      <c r="R136" s="10">
        <v>81</v>
      </c>
      <c r="S136" s="11">
        <v>2</v>
      </c>
      <c r="T136" s="10">
        <v>2</v>
      </c>
      <c r="U136" s="9">
        <v>67777</v>
      </c>
      <c r="V136" s="806"/>
      <c r="W136" s="155"/>
      <c r="X136" s="490"/>
      <c r="Y136" s="490"/>
      <c r="Z136" s="491"/>
      <c r="AA136" s="8"/>
      <c r="AB136" s="815"/>
    </row>
    <row r="137" spans="1:28" ht="15" customHeight="1" x14ac:dyDescent="0.2">
      <c r="A137" s="19"/>
      <c r="B137" s="152"/>
      <c r="C137" s="153"/>
      <c r="D137" s="177"/>
      <c r="E137" s="158"/>
      <c r="F137" s="701"/>
      <c r="G137" s="159"/>
      <c r="H137" s="702"/>
      <c r="I137" s="705"/>
      <c r="J137" s="74"/>
      <c r="K137" s="74"/>
      <c r="L137" s="74"/>
      <c r="M137" s="808" t="s">
        <v>635</v>
      </c>
      <c r="N137" s="704"/>
      <c r="O137" s="14">
        <v>8</v>
      </c>
      <c r="P137" s="13">
        <v>1</v>
      </c>
      <c r="Q137" s="154"/>
      <c r="R137" s="10">
        <v>81</v>
      </c>
      <c r="S137" s="11">
        <v>2</v>
      </c>
      <c r="T137" s="10">
        <v>2</v>
      </c>
      <c r="U137" s="9">
        <v>67777</v>
      </c>
      <c r="V137" s="698">
        <v>610</v>
      </c>
      <c r="W137" s="155"/>
      <c r="X137" s="247">
        <v>365000</v>
      </c>
      <c r="Y137" s="489"/>
      <c r="Z137" s="489"/>
      <c r="AA137" s="8"/>
      <c r="AB137" s="3"/>
    </row>
    <row r="138" spans="1:28" ht="15" customHeight="1" x14ac:dyDescent="0.2">
      <c r="A138" s="19"/>
      <c r="B138" s="152"/>
      <c r="C138" s="153"/>
      <c r="D138" s="881" t="s">
        <v>22</v>
      </c>
      <c r="E138" s="913"/>
      <c r="F138" s="913"/>
      <c r="G138" s="913"/>
      <c r="H138" s="913"/>
      <c r="I138" s="913"/>
      <c r="J138" s="915"/>
      <c r="K138" s="915"/>
      <c r="L138" s="915"/>
      <c r="M138" s="915"/>
      <c r="N138" s="916"/>
      <c r="O138" s="31">
        <v>10</v>
      </c>
      <c r="P138" s="30" t="s">
        <v>1</v>
      </c>
      <c r="Q138" s="487" t="s">
        <v>1</v>
      </c>
      <c r="R138" s="103" t="s">
        <v>1</v>
      </c>
      <c r="S138" s="104" t="s">
        <v>1</v>
      </c>
      <c r="T138" s="103" t="s">
        <v>1</v>
      </c>
      <c r="U138" s="105" t="s">
        <v>1</v>
      </c>
      <c r="V138" s="29" t="s">
        <v>1</v>
      </c>
      <c r="W138" s="488"/>
      <c r="X138" s="301">
        <f>X139</f>
        <v>130000</v>
      </c>
      <c r="Y138" s="301">
        <f>Y139</f>
        <v>130000</v>
      </c>
      <c r="Z138" s="534">
        <f>Z139</f>
        <v>130000</v>
      </c>
      <c r="AA138" s="8"/>
      <c r="AB138" s="3"/>
    </row>
    <row r="139" spans="1:28" ht="15" customHeight="1" x14ac:dyDescent="0.2">
      <c r="A139" s="19"/>
      <c r="B139" s="152"/>
      <c r="C139" s="153"/>
      <c r="D139" s="176"/>
      <c r="E139" s="898" t="s">
        <v>21</v>
      </c>
      <c r="F139" s="899"/>
      <c r="G139" s="899"/>
      <c r="H139" s="899"/>
      <c r="I139" s="899"/>
      <c r="J139" s="899"/>
      <c r="K139" s="899"/>
      <c r="L139" s="899"/>
      <c r="M139" s="899"/>
      <c r="N139" s="900"/>
      <c r="O139" s="82">
        <v>10</v>
      </c>
      <c r="P139" s="83">
        <v>1</v>
      </c>
      <c r="Q139" s="495" t="s">
        <v>1</v>
      </c>
      <c r="R139" s="84" t="s">
        <v>1</v>
      </c>
      <c r="S139" s="85" t="s">
        <v>1</v>
      </c>
      <c r="T139" s="84" t="s">
        <v>1</v>
      </c>
      <c r="U139" s="86" t="s">
        <v>1</v>
      </c>
      <c r="V139" s="87" t="s">
        <v>1</v>
      </c>
      <c r="W139" s="496"/>
      <c r="X139" s="293">
        <v>130000</v>
      </c>
      <c r="Y139" s="293">
        <v>130000</v>
      </c>
      <c r="Z139" s="492">
        <v>130000</v>
      </c>
      <c r="AA139" s="8"/>
      <c r="AB139" s="3"/>
    </row>
    <row r="140" spans="1:28" ht="63" customHeight="1" x14ac:dyDescent="0.2">
      <c r="A140" s="19"/>
      <c r="B140" s="152"/>
      <c r="C140" s="153"/>
      <c r="D140" s="176"/>
      <c r="E140" s="156"/>
      <c r="F140" s="895" t="s">
        <v>595</v>
      </c>
      <c r="G140" s="896"/>
      <c r="H140" s="896"/>
      <c r="I140" s="896"/>
      <c r="J140" s="896"/>
      <c r="K140" s="896"/>
      <c r="L140" s="896"/>
      <c r="M140" s="896"/>
      <c r="N140" s="897"/>
      <c r="O140" s="25">
        <v>10</v>
      </c>
      <c r="P140" s="24">
        <v>1</v>
      </c>
      <c r="Q140" s="154" t="s">
        <v>9</v>
      </c>
      <c r="R140" s="22" t="s">
        <v>7</v>
      </c>
      <c r="S140" s="23" t="s">
        <v>5</v>
      </c>
      <c r="T140" s="22" t="s">
        <v>4</v>
      </c>
      <c r="U140" s="21" t="s">
        <v>3</v>
      </c>
      <c r="V140" s="20" t="s">
        <v>1</v>
      </c>
      <c r="W140" s="155"/>
      <c r="X140" s="295">
        <f t="shared" ref="X140:Z143" si="27">X141</f>
        <v>130000</v>
      </c>
      <c r="Y140" s="295">
        <f t="shared" si="27"/>
        <v>130000</v>
      </c>
      <c r="Z140" s="296">
        <f t="shared" si="27"/>
        <v>130000</v>
      </c>
      <c r="AA140" s="8"/>
      <c r="AB140" s="3"/>
    </row>
    <row r="141" spans="1:28" ht="20.25" customHeight="1" x14ac:dyDescent="0.2">
      <c r="A141" s="19"/>
      <c r="B141" s="152"/>
      <c r="C141" s="153"/>
      <c r="D141" s="176"/>
      <c r="E141" s="597"/>
      <c r="F141" s="15"/>
      <c r="G141" s="895" t="s">
        <v>20</v>
      </c>
      <c r="H141" s="896"/>
      <c r="I141" s="896"/>
      <c r="J141" s="896"/>
      <c r="K141" s="896"/>
      <c r="L141" s="896"/>
      <c r="M141" s="896"/>
      <c r="N141" s="897"/>
      <c r="O141" s="25">
        <v>10</v>
      </c>
      <c r="P141" s="24">
        <v>1</v>
      </c>
      <c r="Q141" s="154" t="s">
        <v>19</v>
      </c>
      <c r="R141" s="22" t="s">
        <v>7</v>
      </c>
      <c r="S141" s="23" t="s">
        <v>13</v>
      </c>
      <c r="T141" s="22" t="s">
        <v>4</v>
      </c>
      <c r="U141" s="21" t="s">
        <v>3</v>
      </c>
      <c r="V141" s="20" t="s">
        <v>1</v>
      </c>
      <c r="W141" s="155"/>
      <c r="X141" s="295">
        <f t="shared" si="27"/>
        <v>130000</v>
      </c>
      <c r="Y141" s="295">
        <f t="shared" si="27"/>
        <v>130000</v>
      </c>
      <c r="Z141" s="296">
        <f t="shared" si="27"/>
        <v>130000</v>
      </c>
      <c r="AA141" s="8"/>
      <c r="AB141" s="3"/>
    </row>
    <row r="142" spans="1:28" ht="15" customHeight="1" x14ac:dyDescent="0.2">
      <c r="A142" s="19"/>
      <c r="B142" s="152"/>
      <c r="C142" s="153"/>
      <c r="D142" s="176"/>
      <c r="E142" s="597"/>
      <c r="F142" s="582"/>
      <c r="G142" s="157"/>
      <c r="H142" s="895" t="s">
        <v>18</v>
      </c>
      <c r="I142" s="896"/>
      <c r="J142" s="896"/>
      <c r="K142" s="896"/>
      <c r="L142" s="896"/>
      <c r="M142" s="896"/>
      <c r="N142" s="897"/>
      <c r="O142" s="25">
        <v>10</v>
      </c>
      <c r="P142" s="24">
        <v>1</v>
      </c>
      <c r="Q142" s="154" t="s">
        <v>17</v>
      </c>
      <c r="R142" s="22" t="s">
        <v>7</v>
      </c>
      <c r="S142" s="23" t="s">
        <v>13</v>
      </c>
      <c r="T142" s="22" t="s">
        <v>6</v>
      </c>
      <c r="U142" s="21" t="s">
        <v>3</v>
      </c>
      <c r="V142" s="20" t="s">
        <v>1</v>
      </c>
      <c r="W142" s="155"/>
      <c r="X142" s="295">
        <f t="shared" si="27"/>
        <v>130000</v>
      </c>
      <c r="Y142" s="295">
        <f t="shared" si="27"/>
        <v>130000</v>
      </c>
      <c r="Z142" s="296">
        <f t="shared" si="27"/>
        <v>130000</v>
      </c>
      <c r="AA142" s="8"/>
      <c r="AB142" s="3"/>
    </row>
    <row r="143" spans="1:28" ht="21" customHeight="1" x14ac:dyDescent="0.2">
      <c r="A143" s="19"/>
      <c r="B143" s="152"/>
      <c r="C143" s="153"/>
      <c r="D143" s="176"/>
      <c r="E143" s="597"/>
      <c r="F143" s="582"/>
      <c r="G143" s="160"/>
      <c r="H143" s="15"/>
      <c r="I143" s="895" t="s">
        <v>16</v>
      </c>
      <c r="J143" s="896"/>
      <c r="K143" s="896"/>
      <c r="L143" s="896"/>
      <c r="M143" s="896"/>
      <c r="N143" s="897"/>
      <c r="O143" s="25">
        <v>10</v>
      </c>
      <c r="P143" s="24">
        <v>1</v>
      </c>
      <c r="Q143" s="154" t="s">
        <v>14</v>
      </c>
      <c r="R143" s="22" t="s">
        <v>7</v>
      </c>
      <c r="S143" s="23" t="s">
        <v>13</v>
      </c>
      <c r="T143" s="22" t="s">
        <v>6</v>
      </c>
      <c r="U143" s="21" t="s">
        <v>12</v>
      </c>
      <c r="V143" s="20" t="s">
        <v>1</v>
      </c>
      <c r="W143" s="155"/>
      <c r="X143" s="295">
        <f t="shared" si="27"/>
        <v>130000</v>
      </c>
      <c r="Y143" s="295">
        <f t="shared" si="27"/>
        <v>130000</v>
      </c>
      <c r="Z143" s="296">
        <f t="shared" si="27"/>
        <v>130000</v>
      </c>
      <c r="AA143" s="8"/>
      <c r="AB143" s="3"/>
    </row>
    <row r="144" spans="1:28" ht="22.5" customHeight="1" x14ac:dyDescent="0.2">
      <c r="A144" s="19"/>
      <c r="B144" s="152"/>
      <c r="C144" s="153"/>
      <c r="D144" s="176"/>
      <c r="E144" s="158"/>
      <c r="F144" s="583"/>
      <c r="G144" s="159"/>
      <c r="H144" s="584"/>
      <c r="I144" s="586"/>
      <c r="J144" s="901" t="s">
        <v>15</v>
      </c>
      <c r="K144" s="901"/>
      <c r="L144" s="901"/>
      <c r="M144" s="901"/>
      <c r="N144" s="902"/>
      <c r="O144" s="14">
        <v>10</v>
      </c>
      <c r="P144" s="13">
        <v>1</v>
      </c>
      <c r="Q144" s="154" t="s">
        <v>14</v>
      </c>
      <c r="R144" s="10" t="s">
        <v>7</v>
      </c>
      <c r="S144" s="11" t="s">
        <v>13</v>
      </c>
      <c r="T144" s="10" t="s">
        <v>6</v>
      </c>
      <c r="U144" s="9" t="s">
        <v>12</v>
      </c>
      <c r="V144" s="592" t="s">
        <v>11</v>
      </c>
      <c r="W144" s="155"/>
      <c r="X144" s="247">
        <v>130000</v>
      </c>
      <c r="Y144" s="247">
        <v>130000</v>
      </c>
      <c r="Z144" s="489">
        <v>130000</v>
      </c>
      <c r="AA144" s="8"/>
      <c r="AB144" s="3"/>
    </row>
    <row r="145" spans="1:28" s="461" customFormat="1" ht="21" customHeight="1" x14ac:dyDescent="0.2">
      <c r="A145" s="7"/>
      <c r="B145" s="152"/>
      <c r="C145" s="153"/>
      <c r="D145" s="177"/>
      <c r="E145" s="585"/>
      <c r="F145" s="493"/>
      <c r="G145" s="494"/>
      <c r="H145" s="451"/>
      <c r="I145" s="452"/>
      <c r="J145" s="453"/>
      <c r="K145" s="453"/>
      <c r="L145" s="453"/>
      <c r="M145" s="153" t="s">
        <v>414</v>
      </c>
      <c r="N145" s="595">
        <v>25</v>
      </c>
      <c r="O145" s="587">
        <v>11</v>
      </c>
      <c r="P145" s="72"/>
      <c r="Q145" s="495"/>
      <c r="R145" s="588"/>
      <c r="S145" s="456"/>
      <c r="T145" s="588"/>
      <c r="U145" s="457"/>
      <c r="V145" s="594"/>
      <c r="W145" s="496"/>
      <c r="X145" s="289">
        <f>X146</f>
        <v>50000</v>
      </c>
      <c r="Y145" s="289">
        <f t="shared" ref="Y145:Z148" si="28">Y146</f>
        <v>50000</v>
      </c>
      <c r="Z145" s="497">
        <f t="shared" si="28"/>
        <v>50000</v>
      </c>
      <c r="AA145" s="460"/>
      <c r="AB145" s="66"/>
    </row>
    <row r="146" spans="1:28" ht="17.25" customHeight="1" x14ac:dyDescent="0.2">
      <c r="A146" s="19"/>
      <c r="B146" s="152"/>
      <c r="C146" s="153"/>
      <c r="D146" s="177"/>
      <c r="E146" s="158"/>
      <c r="F146" s="583"/>
      <c r="G146" s="159"/>
      <c r="H146" s="584"/>
      <c r="I146" s="586"/>
      <c r="J146" s="74"/>
      <c r="K146" s="74"/>
      <c r="L146" s="74"/>
      <c r="M146" s="467" t="s">
        <v>415</v>
      </c>
      <c r="N146" s="468">
        <v>25</v>
      </c>
      <c r="O146" s="432">
        <v>11</v>
      </c>
      <c r="P146" s="469">
        <v>1</v>
      </c>
      <c r="Q146" s="154"/>
      <c r="R146" s="10"/>
      <c r="S146" s="11"/>
      <c r="T146" s="434"/>
      <c r="U146" s="470"/>
      <c r="V146" s="498"/>
      <c r="W146" s="499"/>
      <c r="X146" s="500">
        <f>X147</f>
        <v>50000</v>
      </c>
      <c r="Y146" s="500">
        <f t="shared" si="28"/>
        <v>50000</v>
      </c>
      <c r="Z146" s="492">
        <f t="shared" si="28"/>
        <v>50000</v>
      </c>
      <c r="AA146" s="8"/>
      <c r="AB146" s="3"/>
    </row>
    <row r="147" spans="1:28" ht="64.5" customHeight="1" x14ac:dyDescent="0.2">
      <c r="A147" s="19"/>
      <c r="B147" s="152"/>
      <c r="C147" s="153"/>
      <c r="D147" s="177"/>
      <c r="E147" s="158"/>
      <c r="F147" s="583"/>
      <c r="G147" s="159"/>
      <c r="H147" s="584"/>
      <c r="I147" s="586"/>
      <c r="J147" s="74"/>
      <c r="K147" s="74"/>
      <c r="L147" s="74"/>
      <c r="M147" s="729" t="s">
        <v>597</v>
      </c>
      <c r="N147" s="593">
        <v>25</v>
      </c>
      <c r="O147" s="14">
        <v>11</v>
      </c>
      <c r="P147" s="13">
        <v>1</v>
      </c>
      <c r="Q147" s="12"/>
      <c r="R147" s="10">
        <v>85</v>
      </c>
      <c r="S147" s="11">
        <v>0</v>
      </c>
      <c r="T147" s="10">
        <v>0</v>
      </c>
      <c r="U147" s="9">
        <v>0</v>
      </c>
      <c r="V147" s="592"/>
      <c r="W147" s="155"/>
      <c r="X147" s="490">
        <f>X148</f>
        <v>50000</v>
      </c>
      <c r="Y147" s="490">
        <f t="shared" si="28"/>
        <v>50000</v>
      </c>
      <c r="Z147" s="491">
        <f t="shared" si="28"/>
        <v>50000</v>
      </c>
      <c r="AA147" s="8"/>
      <c r="AB147" s="3"/>
    </row>
    <row r="148" spans="1:28" ht="81.75" customHeight="1" x14ac:dyDescent="0.2">
      <c r="A148" s="19"/>
      <c r="B148" s="152"/>
      <c r="C148" s="153"/>
      <c r="D148" s="177"/>
      <c r="E148" s="158"/>
      <c r="F148" s="583"/>
      <c r="G148" s="159"/>
      <c r="H148" s="584"/>
      <c r="I148" s="586"/>
      <c r="J148" s="74"/>
      <c r="K148" s="74"/>
      <c r="L148" s="74"/>
      <c r="M148" s="581" t="s">
        <v>412</v>
      </c>
      <c r="N148" s="593">
        <v>25</v>
      </c>
      <c r="O148" s="14">
        <v>11</v>
      </c>
      <c r="P148" s="13">
        <v>1</v>
      </c>
      <c r="Q148" s="12"/>
      <c r="R148" s="10">
        <v>85</v>
      </c>
      <c r="S148" s="11">
        <v>0</v>
      </c>
      <c r="T148" s="10">
        <v>0</v>
      </c>
      <c r="U148" s="9">
        <v>0</v>
      </c>
      <c r="V148" s="592"/>
      <c r="W148" s="155"/>
      <c r="X148" s="490">
        <f>X149</f>
        <v>50000</v>
      </c>
      <c r="Y148" s="490">
        <f t="shared" si="28"/>
        <v>50000</v>
      </c>
      <c r="Z148" s="491">
        <f t="shared" si="28"/>
        <v>50000</v>
      </c>
      <c r="AA148" s="8"/>
      <c r="AB148" s="3"/>
    </row>
    <row r="149" spans="1:28" ht="69" customHeight="1" x14ac:dyDescent="0.2">
      <c r="A149" s="19"/>
      <c r="B149" s="152"/>
      <c r="C149" s="153"/>
      <c r="D149" s="177"/>
      <c r="E149" s="158"/>
      <c r="F149" s="583"/>
      <c r="G149" s="159"/>
      <c r="H149" s="584"/>
      <c r="I149" s="586"/>
      <c r="J149" s="74"/>
      <c r="K149" s="74"/>
      <c r="L149" s="74"/>
      <c r="M149" s="581" t="s">
        <v>413</v>
      </c>
      <c r="N149" s="593">
        <v>25</v>
      </c>
      <c r="O149" s="14">
        <v>11</v>
      </c>
      <c r="P149" s="13">
        <v>1</v>
      </c>
      <c r="Q149" s="12"/>
      <c r="R149" s="10">
        <v>84</v>
      </c>
      <c r="S149" s="11" t="s">
        <v>614</v>
      </c>
      <c r="T149" s="10">
        <v>0</v>
      </c>
      <c r="U149" s="9">
        <v>0</v>
      </c>
      <c r="V149" s="592"/>
      <c r="W149" s="155"/>
      <c r="X149" s="490">
        <f>X150</f>
        <v>50000</v>
      </c>
      <c r="Y149" s="490">
        <f>Y150</f>
        <v>50000</v>
      </c>
      <c r="Z149" s="491">
        <f>Z150</f>
        <v>50000</v>
      </c>
      <c r="AA149" s="8"/>
      <c r="AB149" s="3"/>
    </row>
    <row r="150" spans="1:28" ht="30.75" customHeight="1" x14ac:dyDescent="0.2">
      <c r="A150" s="19"/>
      <c r="B150" s="152"/>
      <c r="C150" s="153"/>
      <c r="D150" s="177"/>
      <c r="E150" s="158"/>
      <c r="F150" s="583"/>
      <c r="G150" s="159"/>
      <c r="H150" s="584"/>
      <c r="I150" s="586"/>
      <c r="J150" s="74"/>
      <c r="K150" s="74"/>
      <c r="L150" s="74"/>
      <c r="M150" s="581" t="s">
        <v>42</v>
      </c>
      <c r="N150" s="593">
        <v>25</v>
      </c>
      <c r="O150" s="14">
        <v>11</v>
      </c>
      <c r="P150" s="13">
        <v>1</v>
      </c>
      <c r="Q150" s="12"/>
      <c r="R150" s="10">
        <v>85</v>
      </c>
      <c r="S150" s="11" t="s">
        <v>614</v>
      </c>
      <c r="T150" s="10">
        <v>1</v>
      </c>
      <c r="U150" s="9">
        <v>0</v>
      </c>
      <c r="V150" s="502">
        <v>240</v>
      </c>
      <c r="W150" s="488"/>
      <c r="X150" s="503">
        <v>50000</v>
      </c>
      <c r="Y150" s="503">
        <v>50000</v>
      </c>
      <c r="Z150" s="489">
        <v>50000</v>
      </c>
      <c r="AA150" s="8"/>
      <c r="AB150" s="3"/>
    </row>
    <row r="151" spans="1:28" ht="30.75" customHeight="1" x14ac:dyDescent="0.2">
      <c r="A151" s="19"/>
      <c r="B151" s="152"/>
      <c r="C151" s="153"/>
      <c r="D151" s="177"/>
      <c r="E151" s="158"/>
      <c r="F151" s="757"/>
      <c r="G151" s="159"/>
      <c r="H151" s="758"/>
      <c r="I151" s="762"/>
      <c r="J151" s="74"/>
      <c r="K151" s="74"/>
      <c r="L151" s="75"/>
      <c r="M151" s="912" t="s">
        <v>2</v>
      </c>
      <c r="N151" s="912"/>
      <c r="O151" s="912"/>
      <c r="P151" s="912"/>
      <c r="Q151" s="912"/>
      <c r="R151" s="912"/>
      <c r="S151" s="912"/>
      <c r="T151" s="912"/>
      <c r="U151" s="912"/>
      <c r="V151" s="912"/>
      <c r="W151" s="912"/>
      <c r="X151" s="247"/>
      <c r="Y151" s="247">
        <v>519589.2</v>
      </c>
      <c r="Z151" s="489">
        <v>1014013.85</v>
      </c>
      <c r="AA151" s="8"/>
      <c r="AB151" s="764"/>
    </row>
    <row r="152" spans="1:28" ht="22.5" customHeight="1" x14ac:dyDescent="0.2">
      <c r="A152" s="19"/>
      <c r="B152" s="152"/>
      <c r="C152" s="153"/>
      <c r="D152" s="933" t="s">
        <v>616</v>
      </c>
      <c r="E152" s="934"/>
      <c r="F152" s="934"/>
      <c r="G152" s="934"/>
      <c r="H152" s="934"/>
      <c r="I152" s="934"/>
      <c r="J152" s="934"/>
      <c r="K152" s="934"/>
      <c r="L152" s="934"/>
      <c r="M152" s="934"/>
      <c r="N152" s="934"/>
      <c r="O152" s="31"/>
      <c r="P152" s="30" t="s">
        <v>1</v>
      </c>
      <c r="Q152" s="487" t="s">
        <v>1</v>
      </c>
      <c r="R152" s="103" t="s">
        <v>1</v>
      </c>
      <c r="S152" s="104" t="s">
        <v>1</v>
      </c>
      <c r="T152" s="103" t="s">
        <v>1</v>
      </c>
      <c r="U152" s="105" t="s">
        <v>1</v>
      </c>
      <c r="V152" s="29" t="s">
        <v>1</v>
      </c>
      <c r="W152" s="488"/>
      <c r="X152" s="930">
        <f>X19+X59+X66+X73+X94+X124+X138+X145</f>
        <v>57433646.670000002</v>
      </c>
      <c r="Y152" s="930">
        <f>Y19+Y59+Y66+Y73+Y94+Y124+Y138+Y145+Y151</f>
        <v>21061067.940000001</v>
      </c>
      <c r="Z152" s="930">
        <f>Z19+Z59+Z66+Z73+Z94+Z124+Z138+Z145+Z151</f>
        <v>20567376.960000001</v>
      </c>
      <c r="AA152" s="8"/>
      <c r="AB152" s="3"/>
    </row>
    <row r="153" spans="1:28" ht="15" customHeight="1" thickBot="1" x14ac:dyDescent="0.3">
      <c r="A153" s="7"/>
      <c r="B153" s="161"/>
      <c r="C153" s="165"/>
      <c r="D153" s="162"/>
      <c r="E153" s="162"/>
      <c r="F153" s="162"/>
      <c r="G153" s="162"/>
      <c r="H153" s="162"/>
      <c r="I153" s="162"/>
      <c r="J153" s="162"/>
      <c r="K153" s="162"/>
      <c r="L153" s="163"/>
      <c r="M153" s="178"/>
      <c r="N153" s="179"/>
      <c r="O153" s="179">
        <v>0</v>
      </c>
      <c r="P153" s="179">
        <v>0</v>
      </c>
      <c r="Q153" s="180" t="s">
        <v>149</v>
      </c>
      <c r="R153" s="181" t="s">
        <v>1</v>
      </c>
      <c r="S153" s="181" t="s">
        <v>1</v>
      </c>
      <c r="T153" s="181" t="s">
        <v>1</v>
      </c>
      <c r="U153" s="181" t="s">
        <v>1</v>
      </c>
      <c r="V153" s="179" t="s">
        <v>150</v>
      </c>
      <c r="W153" s="182"/>
      <c r="X153" s="931"/>
      <c r="Y153" s="931"/>
      <c r="Z153" s="931"/>
      <c r="AA153" s="164"/>
      <c r="AB153" s="3"/>
    </row>
    <row r="154" spans="1:28" ht="0.75" customHeight="1" thickBot="1" x14ac:dyDescent="0.3">
      <c r="A154" s="4"/>
      <c r="B154" s="141"/>
      <c r="C154" s="141"/>
      <c r="D154" s="166"/>
      <c r="E154" s="166"/>
      <c r="F154" s="166"/>
      <c r="G154" s="166"/>
      <c r="H154" s="166"/>
      <c r="I154" s="166"/>
      <c r="J154" s="166"/>
      <c r="K154" s="166"/>
      <c r="L154" s="167"/>
      <c r="M154" s="189" t="s">
        <v>0</v>
      </c>
      <c r="N154" s="190"/>
      <c r="O154" s="190"/>
      <c r="P154" s="190"/>
      <c r="Q154" s="190"/>
      <c r="R154" s="190"/>
      <c r="S154" s="190"/>
      <c r="T154" s="190"/>
      <c r="U154" s="190"/>
      <c r="V154" s="190"/>
      <c r="W154" s="191"/>
      <c r="X154" s="303">
        <f>X152+X138+X124+X94+X73+X66+X59+X19+X145</f>
        <v>114867293.34</v>
      </c>
      <c r="Y154" s="303">
        <f>Y152+Y138+Y124+Y94+Y73+Y66+Y59+Y19+Y145</f>
        <v>41602546.68</v>
      </c>
      <c r="Z154" s="303">
        <f>Z152+Z138+Z124+Z94+Z73+Z66+Z59+Z19+Z145</f>
        <v>40120740.07</v>
      </c>
      <c r="AA154" s="3"/>
      <c r="AB154" s="2"/>
    </row>
    <row r="155" spans="1:28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3"/>
      <c r="R155" s="3"/>
      <c r="S155" s="3"/>
      <c r="T155" s="3"/>
      <c r="U155" s="3"/>
      <c r="V155" s="3"/>
      <c r="W155" s="3"/>
      <c r="X155" s="2"/>
      <c r="Y155" s="4"/>
      <c r="Z155" s="3"/>
      <c r="AA155" s="3"/>
      <c r="AB155" s="2"/>
    </row>
    <row r="156" spans="1:28" ht="12.75" customHeight="1" x14ac:dyDescent="0.2">
      <c r="A156" s="2" t="s">
        <v>151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3"/>
      <c r="AB156" s="2"/>
    </row>
    <row r="157" spans="1:28" ht="2.85" customHeight="1" x14ac:dyDescent="0.2"/>
  </sheetData>
  <mergeCells count="93">
    <mergeCell ref="Z46:Z47"/>
    <mergeCell ref="V5:Y5"/>
    <mergeCell ref="U8:Y8"/>
    <mergeCell ref="U2:Y2"/>
    <mergeCell ref="H142:N142"/>
    <mergeCell ref="I22:N22"/>
    <mergeCell ref="J30:N30"/>
    <mergeCell ref="E42:N42"/>
    <mergeCell ref="F43:N43"/>
    <mergeCell ref="R17:U17"/>
    <mergeCell ref="R18:U18"/>
    <mergeCell ref="D19:N19"/>
    <mergeCell ref="E20:N20"/>
    <mergeCell ref="F21:N21"/>
    <mergeCell ref="I44:N44"/>
    <mergeCell ref="J45:N45"/>
    <mergeCell ref="F110:N110"/>
    <mergeCell ref="G111:N111"/>
    <mergeCell ref="H112:N112"/>
    <mergeCell ref="I113:N113"/>
    <mergeCell ref="J114:N114"/>
    <mergeCell ref="G105:N105"/>
    <mergeCell ref="H106:N106"/>
    <mergeCell ref="I107:N107"/>
    <mergeCell ref="J108:N108"/>
    <mergeCell ref="E109:N109"/>
    <mergeCell ref="J144:N144"/>
    <mergeCell ref="H121:N121"/>
    <mergeCell ref="I122:N122"/>
    <mergeCell ref="J123:N123"/>
    <mergeCell ref="D124:N124"/>
    <mergeCell ref="E125:N125"/>
    <mergeCell ref="G141:N141"/>
    <mergeCell ref="I143:N143"/>
    <mergeCell ref="I46:N46"/>
    <mergeCell ref="J23:N23"/>
    <mergeCell ref="E24:N24"/>
    <mergeCell ref="F25:N25"/>
    <mergeCell ref="H26:N26"/>
    <mergeCell ref="I27:N27"/>
    <mergeCell ref="J28:N28"/>
    <mergeCell ref="J48:N48"/>
    <mergeCell ref="D59:N59"/>
    <mergeCell ref="E60:N60"/>
    <mergeCell ref="F61:N61"/>
    <mergeCell ref="H62:N62"/>
    <mergeCell ref="I63:N63"/>
    <mergeCell ref="J64:N64"/>
    <mergeCell ref="J65:N65"/>
    <mergeCell ref="D66:N66"/>
    <mergeCell ref="E67:N67"/>
    <mergeCell ref="F68:N68"/>
    <mergeCell ref="I83:N83"/>
    <mergeCell ref="H69:N69"/>
    <mergeCell ref="I70:N70"/>
    <mergeCell ref="J72:N72"/>
    <mergeCell ref="D73:N73"/>
    <mergeCell ref="E74:N74"/>
    <mergeCell ref="F75:N75"/>
    <mergeCell ref="G76:N76"/>
    <mergeCell ref="H77:N77"/>
    <mergeCell ref="I78:N78"/>
    <mergeCell ref="J79:N79"/>
    <mergeCell ref="H82:N82"/>
    <mergeCell ref="F96:N96"/>
    <mergeCell ref="G97:N97"/>
    <mergeCell ref="H98:N98"/>
    <mergeCell ref="I99:N99"/>
    <mergeCell ref="J100:N100"/>
    <mergeCell ref="D94:N94"/>
    <mergeCell ref="E95:N95"/>
    <mergeCell ref="J84:N84"/>
    <mergeCell ref="E85:N85"/>
    <mergeCell ref="F86:N86"/>
    <mergeCell ref="G87:N87"/>
    <mergeCell ref="H88:N88"/>
    <mergeCell ref="I89:N89"/>
    <mergeCell ref="M151:W151"/>
    <mergeCell ref="X152:X153"/>
    <mergeCell ref="Y152:Y153"/>
    <mergeCell ref="Z152:Z153"/>
    <mergeCell ref="M12:Z12"/>
    <mergeCell ref="D152:N152"/>
    <mergeCell ref="F129:N129"/>
    <mergeCell ref="G130:N130"/>
    <mergeCell ref="H131:N131"/>
    <mergeCell ref="I132:N132"/>
    <mergeCell ref="J133:N133"/>
    <mergeCell ref="D138:N138"/>
    <mergeCell ref="E139:N139"/>
    <mergeCell ref="F140:N140"/>
    <mergeCell ref="E101:N101"/>
    <mergeCell ref="J90:N90"/>
  </mergeCells>
  <pageMargins left="1.1811023622047201" right="0.39370078740157499" top="0.22208333333333333" bottom="0.59055118110236204" header="0.31496063461453899" footer="0.31496063461453899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2"/>
  <sheetViews>
    <sheetView showGridLines="0" tabSelected="1" showWhiteSpace="0" view="pageBreakPreview" topLeftCell="A144" zoomScale="110" zoomScaleNormal="90" zoomScaleSheetLayoutView="110" workbookViewId="0">
      <selection activeCell="X72" sqref="X72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4.140625" style="1" hidden="1" customWidth="1"/>
    <col min="13" max="13" width="66.7109375" style="1" customWidth="1"/>
    <col min="14" max="15" width="0" style="1" hidden="1" customWidth="1"/>
    <col min="16" max="16" width="4.140625" style="1" customWidth="1"/>
    <col min="17" max="17" width="2.5703125" style="1" customWidth="1"/>
    <col min="18" max="18" width="4.140625" style="1" customWidth="1"/>
    <col min="19" max="19" width="7.5703125" style="1" customWidth="1"/>
    <col min="20" max="20" width="5.42578125" style="1" customWidth="1"/>
    <col min="21" max="21" width="5.28515625" style="1" customWidth="1"/>
    <col min="22" max="22" width="7.7109375" style="214" customWidth="1"/>
    <col min="23" max="23" width="0" style="214" hidden="1" customWidth="1"/>
    <col min="24" max="24" width="17" style="214" customWidth="1"/>
    <col min="25" max="25" width="17.7109375" style="214" customWidth="1"/>
    <col min="26" max="26" width="17.5703125" style="214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7"/>
      <c r="W1" s="217"/>
      <c r="X1" s="217"/>
      <c r="Y1" s="218"/>
      <c r="Z1" s="219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2"/>
      <c r="L2" s="66"/>
      <c r="M2" s="66"/>
      <c r="N2" s="66"/>
      <c r="O2" s="66"/>
      <c r="P2" s="66"/>
      <c r="Q2" s="66"/>
      <c r="R2" s="66"/>
      <c r="S2" s="66"/>
      <c r="T2" s="66"/>
      <c r="U2" s="66"/>
      <c r="V2" s="219"/>
      <c r="W2" s="217"/>
      <c r="X2" s="976" t="s">
        <v>581</v>
      </c>
      <c r="Y2" s="864"/>
      <c r="Z2" s="219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19"/>
      <c r="W3" s="217"/>
      <c r="X3" s="220" t="s">
        <v>145</v>
      </c>
      <c r="Y3" s="218"/>
      <c r="Z3" s="219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219"/>
      <c r="W4" s="217"/>
      <c r="X4" s="220" t="s">
        <v>144</v>
      </c>
      <c r="Y4" s="218"/>
      <c r="Z4" s="221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219"/>
      <c r="W5" s="222"/>
      <c r="X5" s="976" t="s">
        <v>574</v>
      </c>
      <c r="Y5" s="864"/>
      <c r="Z5" s="224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/>
      <c r="O6" s="4"/>
      <c r="P6" s="2"/>
      <c r="Q6" s="69"/>
      <c r="R6" s="71"/>
      <c r="S6" s="69"/>
      <c r="T6" s="69"/>
      <c r="U6" s="69"/>
      <c r="V6" s="219"/>
      <c r="W6" s="222"/>
      <c r="X6" s="220" t="s">
        <v>399</v>
      </c>
      <c r="Y6" s="223"/>
      <c r="Z6" s="224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"/>
      <c r="O7" s="4"/>
      <c r="P7" s="2"/>
      <c r="Q7" s="69"/>
      <c r="R7" s="71"/>
      <c r="S7" s="69"/>
      <c r="T7" s="69"/>
      <c r="U7" s="69"/>
      <c r="V7" s="219"/>
      <c r="W7" s="222"/>
      <c r="X7" s="220" t="s">
        <v>400</v>
      </c>
      <c r="Y7" s="223"/>
      <c r="Z7" s="224"/>
      <c r="AA7" s="3"/>
      <c r="AB7" s="2"/>
    </row>
    <row r="8" spans="1:28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219"/>
      <c r="W8" s="217"/>
      <c r="X8" s="976" t="s">
        <v>709</v>
      </c>
      <c r="Y8" s="864"/>
      <c r="Z8" s="219"/>
      <c r="AA8" s="3"/>
      <c r="AB8" s="2"/>
    </row>
    <row r="9" spans="1:28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17"/>
      <c r="W9" s="217"/>
      <c r="X9" s="217"/>
      <c r="Y9" s="218"/>
      <c r="Z9" s="221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25"/>
      <c r="W10" s="225"/>
      <c r="X10" s="225"/>
      <c r="Y10" s="225"/>
      <c r="Z10" s="225"/>
      <c r="AA10" s="3"/>
      <c r="AB10" s="2"/>
    </row>
    <row r="11" spans="1:28" ht="12.75" customHeight="1" x14ac:dyDescent="0.25">
      <c r="A11" s="977" t="s">
        <v>583</v>
      </c>
      <c r="B11" s="978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X11" s="978"/>
      <c r="Y11" s="978"/>
      <c r="Z11" s="978"/>
      <c r="AA11" s="3"/>
      <c r="AB11" s="2"/>
    </row>
    <row r="12" spans="1:28" ht="12.75" customHeight="1" x14ac:dyDescent="0.25">
      <c r="A12" s="42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420"/>
      <c r="N12" s="63"/>
      <c r="O12" s="63"/>
      <c r="P12" s="421" t="s">
        <v>422</v>
      </c>
      <c r="Q12" s="63"/>
      <c r="R12" s="63"/>
      <c r="S12" s="63"/>
      <c r="T12" s="63"/>
      <c r="U12" s="63"/>
      <c r="V12" s="224"/>
      <c r="W12" s="224"/>
      <c r="X12" s="224"/>
      <c r="Y12" s="224"/>
      <c r="Z12" s="224"/>
      <c r="AA12" s="3"/>
      <c r="AB12" s="2"/>
    </row>
    <row r="13" spans="1:28" ht="13.9" customHeight="1" x14ac:dyDescent="0.25">
      <c r="A13" s="64" t="s">
        <v>582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224"/>
      <c r="W13" s="224"/>
      <c r="X13" s="224"/>
      <c r="Y13" s="224"/>
      <c r="Z13" s="224"/>
      <c r="AA13" s="3"/>
      <c r="AB13" s="2"/>
    </row>
    <row r="14" spans="1:28" ht="12.75" customHeight="1" x14ac:dyDescent="0.2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421" t="s">
        <v>423</v>
      </c>
      <c r="Q14" s="63"/>
      <c r="R14" s="63"/>
      <c r="S14" s="63"/>
      <c r="T14" s="63"/>
      <c r="U14" s="63"/>
      <c r="V14" s="224"/>
      <c r="W14" s="224"/>
      <c r="X14" s="224"/>
      <c r="Y14" s="224"/>
      <c r="Z14" s="224"/>
      <c r="AA14" s="3"/>
      <c r="AB14" s="2"/>
    </row>
    <row r="15" spans="1:28" ht="12.75" customHeight="1" x14ac:dyDescent="0.2">
      <c r="A15" s="62" t="s">
        <v>152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9"/>
      <c r="Q15" s="59"/>
      <c r="R15" s="59"/>
      <c r="S15" s="59"/>
      <c r="T15" s="59"/>
      <c r="U15" s="59"/>
      <c r="V15" s="225"/>
      <c r="W15" s="225"/>
      <c r="X15" s="225"/>
      <c r="Y15" s="225"/>
      <c r="Z15" s="225"/>
      <c r="AA15" s="3"/>
      <c r="AB15" s="2"/>
    </row>
    <row r="16" spans="1:28" ht="12.75" customHeight="1" x14ac:dyDescent="0.2">
      <c r="A16" s="62" t="s">
        <v>551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944" t="s">
        <v>718</v>
      </c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3"/>
      <c r="AB16" s="2"/>
    </row>
    <row r="17" spans="1:28" ht="12.75" customHeight="1" x14ac:dyDescent="0.25">
      <c r="A17" s="19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226"/>
      <c r="W17" s="226"/>
      <c r="X17" s="226"/>
      <c r="Y17" s="227"/>
      <c r="Z17" s="224"/>
      <c r="AA17" s="3"/>
      <c r="AB17" s="2"/>
    </row>
    <row r="18" spans="1:28" ht="12.75" customHeight="1" thickBot="1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226"/>
      <c r="W18" s="226"/>
      <c r="X18" s="226"/>
      <c r="Y18" s="228"/>
      <c r="Z18" s="229" t="s">
        <v>142</v>
      </c>
      <c r="AA18" s="3"/>
      <c r="AB18" s="2"/>
    </row>
    <row r="19" spans="1:28" ht="42" customHeight="1" thickBot="1" x14ac:dyDescent="0.25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4"/>
      <c r="L19" s="54"/>
      <c r="M19" s="589" t="s">
        <v>141</v>
      </c>
      <c r="N19" s="52" t="s">
        <v>140</v>
      </c>
      <c r="O19" s="53" t="s">
        <v>137</v>
      </c>
      <c r="P19" s="907" t="s">
        <v>136</v>
      </c>
      <c r="Q19" s="907"/>
      <c r="R19" s="907"/>
      <c r="S19" s="907"/>
      <c r="T19" s="52" t="s">
        <v>139</v>
      </c>
      <c r="U19" s="51" t="s">
        <v>138</v>
      </c>
      <c r="V19" s="230" t="s">
        <v>135</v>
      </c>
      <c r="W19" s="231" t="s">
        <v>134</v>
      </c>
      <c r="X19" s="231" t="s">
        <v>566</v>
      </c>
      <c r="Y19" s="232" t="s">
        <v>638</v>
      </c>
      <c r="Z19" s="233" t="s">
        <v>697</v>
      </c>
      <c r="AA19" s="49"/>
      <c r="AB19" s="3"/>
    </row>
    <row r="20" spans="1:28" ht="16.5" customHeight="1" thickBot="1" x14ac:dyDescent="0.3">
      <c r="A20" s="149"/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194"/>
      <c r="M20" s="604">
        <v>1</v>
      </c>
      <c r="N20" s="195">
        <v>2</v>
      </c>
      <c r="O20" s="196">
        <v>5</v>
      </c>
      <c r="P20" s="950">
        <v>2</v>
      </c>
      <c r="Q20" s="950"/>
      <c r="R20" s="950"/>
      <c r="S20" s="950"/>
      <c r="T20" s="195">
        <v>3</v>
      </c>
      <c r="U20" s="604">
        <v>4</v>
      </c>
      <c r="V20" s="215">
        <v>5</v>
      </c>
      <c r="W20" s="216">
        <v>7</v>
      </c>
      <c r="X20" s="216">
        <v>6</v>
      </c>
      <c r="Y20" s="216">
        <v>7</v>
      </c>
      <c r="Z20" s="216">
        <v>8</v>
      </c>
      <c r="AA20" s="41"/>
      <c r="AB20" s="3"/>
    </row>
    <row r="21" spans="1:28" ht="15" customHeight="1" x14ac:dyDescent="0.2">
      <c r="A21" s="19"/>
      <c r="B21" s="237"/>
      <c r="C21" s="238"/>
      <c r="D21" s="951" t="s">
        <v>101</v>
      </c>
      <c r="E21" s="951"/>
      <c r="F21" s="951"/>
      <c r="G21" s="952"/>
      <c r="H21" s="952"/>
      <c r="I21" s="952"/>
      <c r="J21" s="952"/>
      <c r="K21" s="952"/>
      <c r="L21" s="952"/>
      <c r="M21" s="952"/>
      <c r="N21" s="952"/>
      <c r="O21" s="170" t="s">
        <v>100</v>
      </c>
      <c r="P21" s="168" t="s">
        <v>99</v>
      </c>
      <c r="Q21" s="172" t="s">
        <v>5</v>
      </c>
      <c r="R21" s="171" t="s">
        <v>4</v>
      </c>
      <c r="S21" s="173" t="s">
        <v>3</v>
      </c>
      <c r="T21" s="168" t="s">
        <v>1</v>
      </c>
      <c r="U21" s="168" t="s">
        <v>1</v>
      </c>
      <c r="V21" s="304" t="s">
        <v>1</v>
      </c>
      <c r="W21" s="305"/>
      <c r="X21" s="306">
        <f>X22+X25+X28+X33+X38</f>
        <v>143100</v>
      </c>
      <c r="Y21" s="306">
        <f>Y22+Y25+Y28+Y33+Y38</f>
        <v>87000</v>
      </c>
      <c r="Z21" s="724">
        <f t="shared" ref="Z21" si="0">Z22+Z25+Z28+Z33+Z38</f>
        <v>87000</v>
      </c>
      <c r="AA21" s="8"/>
      <c r="AB21" s="3"/>
    </row>
    <row r="22" spans="1:28" ht="33.75" customHeight="1" x14ac:dyDescent="0.2">
      <c r="A22" s="19"/>
      <c r="B22" s="601"/>
      <c r="C22" s="198"/>
      <c r="D22" s="199"/>
      <c r="E22" s="628"/>
      <c r="F22" s="239"/>
      <c r="G22" s="953" t="s">
        <v>555</v>
      </c>
      <c r="H22" s="954"/>
      <c r="I22" s="954"/>
      <c r="J22" s="954"/>
      <c r="K22" s="954"/>
      <c r="L22" s="954"/>
      <c r="M22" s="954"/>
      <c r="N22" s="955"/>
      <c r="O22" s="154" t="s">
        <v>131</v>
      </c>
      <c r="P22" s="25" t="s">
        <v>99</v>
      </c>
      <c r="Q22" s="23" t="s">
        <v>5</v>
      </c>
      <c r="R22" s="22" t="s">
        <v>4</v>
      </c>
      <c r="S22" s="21">
        <v>61002</v>
      </c>
      <c r="T22" s="25" t="s">
        <v>1</v>
      </c>
      <c r="U22" s="25" t="s">
        <v>1</v>
      </c>
      <c r="V22" s="307" t="s">
        <v>1</v>
      </c>
      <c r="W22" s="308"/>
      <c r="X22" s="309">
        <f t="shared" ref="X22:Z23" si="1">X23</f>
        <v>56100</v>
      </c>
      <c r="Y22" s="309">
        <f t="shared" si="1"/>
        <v>0</v>
      </c>
      <c r="Z22" s="310">
        <f t="shared" si="1"/>
        <v>0</v>
      </c>
      <c r="AA22" s="8"/>
      <c r="AB22" s="3"/>
    </row>
    <row r="23" spans="1:28" ht="29.25" customHeight="1" x14ac:dyDescent="0.2">
      <c r="A23" s="19"/>
      <c r="B23" s="947" t="s">
        <v>542</v>
      </c>
      <c r="C23" s="948"/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9"/>
      <c r="O23" s="154" t="s">
        <v>131</v>
      </c>
      <c r="P23" s="25" t="s">
        <v>99</v>
      </c>
      <c r="Q23" s="23" t="s">
        <v>5</v>
      </c>
      <c r="R23" s="22" t="s">
        <v>4</v>
      </c>
      <c r="S23" s="21">
        <v>61002</v>
      </c>
      <c r="T23" s="25">
        <v>1</v>
      </c>
      <c r="U23" s="25">
        <v>6</v>
      </c>
      <c r="V23" s="307" t="s">
        <v>1</v>
      </c>
      <c r="W23" s="308"/>
      <c r="X23" s="309">
        <f t="shared" si="1"/>
        <v>56100</v>
      </c>
      <c r="Y23" s="309">
        <f t="shared" si="1"/>
        <v>0</v>
      </c>
      <c r="Z23" s="310">
        <f t="shared" si="1"/>
        <v>0</v>
      </c>
      <c r="AA23" s="8"/>
      <c r="AB23" s="3"/>
    </row>
    <row r="24" spans="1:28" ht="17.25" customHeight="1" x14ac:dyDescent="0.2">
      <c r="A24" s="19"/>
      <c r="B24" s="947" t="s">
        <v>556</v>
      </c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9"/>
      <c r="O24" s="154" t="s">
        <v>131</v>
      </c>
      <c r="P24" s="14" t="s">
        <v>99</v>
      </c>
      <c r="Q24" s="11" t="s">
        <v>5</v>
      </c>
      <c r="R24" s="10" t="s">
        <v>4</v>
      </c>
      <c r="S24" s="9">
        <v>61002</v>
      </c>
      <c r="T24" s="14">
        <v>1</v>
      </c>
      <c r="U24" s="14">
        <v>6</v>
      </c>
      <c r="V24" s="508">
        <v>540</v>
      </c>
      <c r="W24" s="308"/>
      <c r="X24" s="312">
        <v>56100</v>
      </c>
      <c r="Y24" s="312"/>
      <c r="Z24" s="507"/>
      <c r="AA24" s="8"/>
      <c r="AB24" s="3"/>
    </row>
    <row r="25" spans="1:28" ht="15" customHeight="1" x14ac:dyDescent="0.2">
      <c r="A25" s="19"/>
      <c r="B25" s="200"/>
      <c r="C25" s="240"/>
      <c r="D25" s="199"/>
      <c r="E25" s="628"/>
      <c r="F25" s="239"/>
      <c r="G25" s="983" t="s">
        <v>122</v>
      </c>
      <c r="H25" s="983"/>
      <c r="I25" s="983"/>
      <c r="J25" s="983"/>
      <c r="K25" s="983"/>
      <c r="L25" s="983"/>
      <c r="M25" s="983"/>
      <c r="N25" s="983"/>
      <c r="O25" s="154" t="s">
        <v>121</v>
      </c>
      <c r="P25" s="35" t="s">
        <v>99</v>
      </c>
      <c r="Q25" s="101" t="s">
        <v>5</v>
      </c>
      <c r="R25" s="100" t="s">
        <v>4</v>
      </c>
      <c r="S25" s="102" t="s">
        <v>120</v>
      </c>
      <c r="T25" s="35" t="s">
        <v>1</v>
      </c>
      <c r="U25" s="35" t="s">
        <v>1</v>
      </c>
      <c r="V25" s="314" t="s">
        <v>1</v>
      </c>
      <c r="W25" s="308"/>
      <c r="X25" s="315">
        <f t="shared" ref="X25:Z26" si="2">X26</f>
        <v>5000</v>
      </c>
      <c r="Y25" s="315">
        <f t="shared" si="2"/>
        <v>5000</v>
      </c>
      <c r="Z25" s="316">
        <f t="shared" si="2"/>
        <v>5000</v>
      </c>
      <c r="AA25" s="8"/>
      <c r="AB25" s="3"/>
    </row>
    <row r="26" spans="1:28" ht="15" customHeight="1" x14ac:dyDescent="0.2">
      <c r="A26" s="19"/>
      <c r="B26" s="960" t="s">
        <v>123</v>
      </c>
      <c r="C26" s="960"/>
      <c r="D26" s="960"/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154" t="s">
        <v>121</v>
      </c>
      <c r="P26" s="25" t="s">
        <v>99</v>
      </c>
      <c r="Q26" s="23" t="s">
        <v>5</v>
      </c>
      <c r="R26" s="22" t="s">
        <v>4</v>
      </c>
      <c r="S26" s="21" t="s">
        <v>120</v>
      </c>
      <c r="T26" s="25">
        <v>1</v>
      </c>
      <c r="U26" s="25">
        <v>13</v>
      </c>
      <c r="V26" s="307" t="s">
        <v>1</v>
      </c>
      <c r="W26" s="308"/>
      <c r="X26" s="309">
        <f t="shared" si="2"/>
        <v>5000</v>
      </c>
      <c r="Y26" s="309">
        <f t="shared" si="2"/>
        <v>5000</v>
      </c>
      <c r="Z26" s="310">
        <f t="shared" si="2"/>
        <v>5000</v>
      </c>
      <c r="AA26" s="8"/>
      <c r="AB26" s="3"/>
    </row>
    <row r="27" spans="1:28" ht="15" customHeight="1" x14ac:dyDescent="0.2">
      <c r="A27" s="19"/>
      <c r="B27" s="946" t="s">
        <v>118</v>
      </c>
      <c r="C27" s="946"/>
      <c r="D27" s="946"/>
      <c r="E27" s="946"/>
      <c r="F27" s="946"/>
      <c r="G27" s="946"/>
      <c r="H27" s="946"/>
      <c r="I27" s="946"/>
      <c r="J27" s="946"/>
      <c r="K27" s="946"/>
      <c r="L27" s="946"/>
      <c r="M27" s="946"/>
      <c r="N27" s="946"/>
      <c r="O27" s="154" t="s">
        <v>121</v>
      </c>
      <c r="P27" s="14" t="s">
        <v>99</v>
      </c>
      <c r="Q27" s="11" t="s">
        <v>5</v>
      </c>
      <c r="R27" s="10" t="s">
        <v>4</v>
      </c>
      <c r="S27" s="9" t="s">
        <v>120</v>
      </c>
      <c r="T27" s="14">
        <v>1</v>
      </c>
      <c r="U27" s="14">
        <v>13</v>
      </c>
      <c r="V27" s="311" t="s">
        <v>115</v>
      </c>
      <c r="W27" s="308"/>
      <c r="X27" s="312">
        <v>5000</v>
      </c>
      <c r="Y27" s="312">
        <v>5000</v>
      </c>
      <c r="Z27" s="507">
        <v>5000</v>
      </c>
      <c r="AA27" s="8"/>
      <c r="AB27" s="3"/>
    </row>
    <row r="28" spans="1:28" ht="15" customHeight="1" x14ac:dyDescent="0.2">
      <c r="A28" s="19"/>
      <c r="B28" s="200"/>
      <c r="C28" s="240"/>
      <c r="D28" s="199"/>
      <c r="E28" s="628"/>
      <c r="F28" s="239"/>
      <c r="G28" s="983" t="s">
        <v>119</v>
      </c>
      <c r="H28" s="983"/>
      <c r="I28" s="983"/>
      <c r="J28" s="983"/>
      <c r="K28" s="983"/>
      <c r="L28" s="983"/>
      <c r="M28" s="983"/>
      <c r="N28" s="983"/>
      <c r="O28" s="154" t="s">
        <v>117</v>
      </c>
      <c r="P28" s="35" t="s">
        <v>99</v>
      </c>
      <c r="Q28" s="101" t="s">
        <v>5</v>
      </c>
      <c r="R28" s="100" t="s">
        <v>4</v>
      </c>
      <c r="S28" s="102" t="s">
        <v>116</v>
      </c>
      <c r="T28" s="35" t="s">
        <v>1</v>
      </c>
      <c r="U28" s="35" t="s">
        <v>1</v>
      </c>
      <c r="V28" s="314" t="s">
        <v>1</v>
      </c>
      <c r="W28" s="308"/>
      <c r="X28" s="315">
        <f>X29</f>
        <v>75000</v>
      </c>
      <c r="Y28" s="315">
        <f>Y29</f>
        <v>75000</v>
      </c>
      <c r="Z28" s="316">
        <f>Z29</f>
        <v>75000</v>
      </c>
      <c r="AA28" s="8"/>
      <c r="AB28" s="3"/>
    </row>
    <row r="29" spans="1:28" ht="15" customHeight="1" x14ac:dyDescent="0.2">
      <c r="A29" s="19"/>
      <c r="B29" s="960" t="s">
        <v>123</v>
      </c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154" t="s">
        <v>117</v>
      </c>
      <c r="P29" s="25" t="s">
        <v>99</v>
      </c>
      <c r="Q29" s="23" t="s">
        <v>5</v>
      </c>
      <c r="R29" s="22" t="s">
        <v>4</v>
      </c>
      <c r="S29" s="21" t="s">
        <v>116</v>
      </c>
      <c r="T29" s="25">
        <v>1</v>
      </c>
      <c r="U29" s="25">
        <v>13</v>
      </c>
      <c r="V29" s="307" t="s">
        <v>1</v>
      </c>
      <c r="W29" s="308"/>
      <c r="X29" s="309">
        <f>X30+X31+X32</f>
        <v>75000</v>
      </c>
      <c r="Y29" s="309">
        <f>Y32+Y30</f>
        <v>75000</v>
      </c>
      <c r="Z29" s="511">
        <f>Z32+Z30</f>
        <v>75000</v>
      </c>
      <c r="AA29" s="8"/>
      <c r="AB29" s="3"/>
    </row>
    <row r="30" spans="1:28" ht="29.25" customHeight="1" x14ac:dyDescent="0.2">
      <c r="A30" s="19"/>
      <c r="B30" s="960" t="s">
        <v>42</v>
      </c>
      <c r="C30" s="960"/>
      <c r="D30" s="960"/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154" t="s">
        <v>117</v>
      </c>
      <c r="P30" s="25" t="s">
        <v>99</v>
      </c>
      <c r="Q30" s="23" t="s">
        <v>5</v>
      </c>
      <c r="R30" s="22" t="s">
        <v>4</v>
      </c>
      <c r="S30" s="21" t="s">
        <v>116</v>
      </c>
      <c r="T30" s="25">
        <v>1</v>
      </c>
      <c r="U30" s="25">
        <v>13</v>
      </c>
      <c r="V30" s="307" t="s">
        <v>37</v>
      </c>
      <c r="W30" s="308"/>
      <c r="X30" s="317">
        <v>45000</v>
      </c>
      <c r="Y30" s="317">
        <v>45000</v>
      </c>
      <c r="Z30" s="725">
        <v>45000</v>
      </c>
      <c r="AA30" s="8"/>
      <c r="AB30" s="3"/>
    </row>
    <row r="31" spans="1:28" ht="18.75" customHeight="1" x14ac:dyDescent="0.2">
      <c r="A31" s="19"/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 t="s">
        <v>554</v>
      </c>
      <c r="N31" s="711"/>
      <c r="O31" s="154"/>
      <c r="P31" s="25">
        <v>75</v>
      </c>
      <c r="Q31" s="23">
        <v>0</v>
      </c>
      <c r="R31" s="22">
        <v>0</v>
      </c>
      <c r="S31" s="21">
        <v>95555</v>
      </c>
      <c r="T31" s="25">
        <v>1</v>
      </c>
      <c r="U31" s="25">
        <v>13</v>
      </c>
      <c r="V31" s="307"/>
      <c r="W31" s="308"/>
      <c r="X31" s="529"/>
      <c r="Y31" s="529">
        <v>0</v>
      </c>
      <c r="Z31" s="510">
        <v>0</v>
      </c>
      <c r="AA31" s="8"/>
      <c r="AB31" s="3"/>
    </row>
    <row r="32" spans="1:28" ht="15" customHeight="1" x14ac:dyDescent="0.2">
      <c r="A32" s="19"/>
      <c r="B32" s="946" t="s">
        <v>118</v>
      </c>
      <c r="C32" s="946"/>
      <c r="D32" s="946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154" t="s">
        <v>117</v>
      </c>
      <c r="P32" s="14" t="s">
        <v>99</v>
      </c>
      <c r="Q32" s="11" t="s">
        <v>5</v>
      </c>
      <c r="R32" s="10" t="s">
        <v>4</v>
      </c>
      <c r="S32" s="9" t="s">
        <v>116</v>
      </c>
      <c r="T32" s="14">
        <v>1</v>
      </c>
      <c r="U32" s="14">
        <v>13</v>
      </c>
      <c r="V32" s="311" t="s">
        <v>115</v>
      </c>
      <c r="W32" s="308"/>
      <c r="X32" s="312">
        <v>30000</v>
      </c>
      <c r="Y32" s="312">
        <v>30000</v>
      </c>
      <c r="Z32" s="313">
        <v>30000</v>
      </c>
      <c r="AA32" s="8"/>
      <c r="AB32" s="3"/>
    </row>
    <row r="33" spans="1:28" ht="24" customHeight="1" x14ac:dyDescent="0.2">
      <c r="A33" s="19"/>
      <c r="B33" s="201"/>
      <c r="C33" s="504"/>
      <c r="D33" s="201"/>
      <c r="E33" s="200"/>
      <c r="F33" s="200"/>
      <c r="G33" s="200"/>
      <c r="H33" s="200"/>
      <c r="I33" s="200"/>
      <c r="J33" s="200"/>
      <c r="K33" s="200"/>
      <c r="L33" s="505"/>
      <c r="M33" s="603" t="s">
        <v>600</v>
      </c>
      <c r="N33" s="600"/>
      <c r="O33" s="154"/>
      <c r="P33" s="14">
        <v>75</v>
      </c>
      <c r="Q33" s="11">
        <v>0</v>
      </c>
      <c r="R33" s="10">
        <v>0</v>
      </c>
      <c r="S33" s="9">
        <v>59302</v>
      </c>
      <c r="T33" s="14"/>
      <c r="U33" s="14"/>
      <c r="V33" s="311"/>
      <c r="W33" s="308"/>
      <c r="X33" s="509">
        <f>X34</f>
        <v>7000</v>
      </c>
      <c r="Y33" s="509">
        <f t="shared" ref="Y33:Z33" si="3">Y34</f>
        <v>7000</v>
      </c>
      <c r="Z33" s="510">
        <f t="shared" si="3"/>
        <v>7000</v>
      </c>
      <c r="AA33" s="8"/>
      <c r="AB33" s="3"/>
    </row>
    <row r="34" spans="1:28" ht="36.75" customHeight="1" x14ac:dyDescent="0.2">
      <c r="A34" s="19"/>
      <c r="B34" s="201"/>
      <c r="C34" s="504"/>
      <c r="D34" s="201"/>
      <c r="E34" s="200"/>
      <c r="F34" s="200"/>
      <c r="G34" s="200"/>
      <c r="H34" s="200"/>
      <c r="I34" s="200"/>
      <c r="J34" s="200"/>
      <c r="K34" s="200"/>
      <c r="L34" s="505"/>
      <c r="M34" s="603" t="s">
        <v>418</v>
      </c>
      <c r="N34" s="600"/>
      <c r="O34" s="154"/>
      <c r="P34" s="14">
        <v>75</v>
      </c>
      <c r="Q34" s="11">
        <v>0</v>
      </c>
      <c r="R34" s="10">
        <v>0</v>
      </c>
      <c r="S34" s="9">
        <v>59320</v>
      </c>
      <c r="T34" s="14">
        <v>3</v>
      </c>
      <c r="U34" s="14">
        <v>4</v>
      </c>
      <c r="V34" s="311"/>
      <c r="W34" s="308"/>
      <c r="X34" s="509">
        <f>SUM(X35)</f>
        <v>7000</v>
      </c>
      <c r="Y34" s="509">
        <f t="shared" ref="Y34:Z34" si="4">SUM(Y35)</f>
        <v>7000</v>
      </c>
      <c r="Z34" s="510">
        <f t="shared" si="4"/>
        <v>7000</v>
      </c>
      <c r="AA34" s="8"/>
      <c r="AB34" s="3"/>
    </row>
    <row r="35" spans="1:28" ht="33" customHeight="1" x14ac:dyDescent="0.2">
      <c r="A35" s="19"/>
      <c r="B35" s="201"/>
      <c r="C35" s="504"/>
      <c r="D35" s="201"/>
      <c r="E35" s="200"/>
      <c r="F35" s="200"/>
      <c r="G35" s="200"/>
      <c r="H35" s="200"/>
      <c r="I35" s="200"/>
      <c r="J35" s="200"/>
      <c r="K35" s="200"/>
      <c r="L35" s="505"/>
      <c r="M35" s="603" t="s">
        <v>42</v>
      </c>
      <c r="N35" s="600"/>
      <c r="O35" s="154"/>
      <c r="P35" s="14">
        <v>75</v>
      </c>
      <c r="Q35" s="11">
        <v>0</v>
      </c>
      <c r="R35" s="10">
        <v>0</v>
      </c>
      <c r="S35" s="9">
        <v>59320</v>
      </c>
      <c r="T35" s="14">
        <v>3</v>
      </c>
      <c r="U35" s="14">
        <v>4</v>
      </c>
      <c r="V35" s="508">
        <v>240</v>
      </c>
      <c r="W35" s="308"/>
      <c r="X35" s="312">
        <v>7000</v>
      </c>
      <c r="Y35" s="312">
        <v>7000</v>
      </c>
      <c r="Z35" s="507">
        <v>7000</v>
      </c>
      <c r="AA35" s="8"/>
      <c r="AB35" s="3"/>
    </row>
    <row r="36" spans="1:28" ht="33" customHeight="1" x14ac:dyDescent="0.2">
      <c r="A36" s="19"/>
      <c r="B36" s="201"/>
      <c r="C36" s="504"/>
      <c r="D36" s="663"/>
      <c r="E36" s="200"/>
      <c r="F36" s="200"/>
      <c r="G36" s="200"/>
      <c r="H36" s="200"/>
      <c r="I36" s="200"/>
      <c r="J36" s="200"/>
      <c r="K36" s="200"/>
      <c r="L36" s="505"/>
      <c r="M36" s="650" t="s">
        <v>541</v>
      </c>
      <c r="N36" s="649"/>
      <c r="O36" s="154"/>
      <c r="P36" s="14">
        <v>75</v>
      </c>
      <c r="Q36" s="11">
        <v>0</v>
      </c>
      <c r="R36" s="10">
        <v>0</v>
      </c>
      <c r="S36" s="9">
        <v>0</v>
      </c>
      <c r="T36" s="14"/>
      <c r="U36" s="14"/>
      <c r="V36" s="508"/>
      <c r="W36" s="506"/>
      <c r="X36" s="511">
        <f>X37</f>
        <v>0</v>
      </c>
      <c r="Y36" s="511">
        <f t="shared" ref="Y36:Z36" si="5">Y37</f>
        <v>0</v>
      </c>
      <c r="Z36" s="511">
        <f t="shared" si="5"/>
        <v>0</v>
      </c>
      <c r="AA36" s="8"/>
      <c r="AB36" s="3"/>
    </row>
    <row r="37" spans="1:28" ht="33" customHeight="1" x14ac:dyDescent="0.2">
      <c r="A37" s="19"/>
      <c r="B37" s="201"/>
      <c r="C37" s="504"/>
      <c r="D37" s="663"/>
      <c r="E37" s="200"/>
      <c r="F37" s="200"/>
      <c r="G37" s="200"/>
      <c r="H37" s="200"/>
      <c r="I37" s="200"/>
      <c r="J37" s="200"/>
      <c r="K37" s="200"/>
      <c r="L37" s="505"/>
      <c r="M37" s="650" t="s">
        <v>540</v>
      </c>
      <c r="N37" s="649"/>
      <c r="O37" s="154"/>
      <c r="P37" s="14">
        <v>75</v>
      </c>
      <c r="Q37" s="11">
        <v>0</v>
      </c>
      <c r="R37" s="10">
        <v>0</v>
      </c>
      <c r="S37" s="9">
        <v>90006</v>
      </c>
      <c r="T37" s="14">
        <v>1</v>
      </c>
      <c r="U37" s="14">
        <v>7</v>
      </c>
      <c r="V37" s="508"/>
      <c r="W37" s="506"/>
      <c r="X37" s="511">
        <f>X38</f>
        <v>0</v>
      </c>
      <c r="Y37" s="511">
        <f t="shared" ref="Y37:Z37" si="6">Y38</f>
        <v>0</v>
      </c>
      <c r="Z37" s="511">
        <f t="shared" si="6"/>
        <v>0</v>
      </c>
      <c r="AA37" s="8"/>
      <c r="AB37" s="3"/>
    </row>
    <row r="38" spans="1:28" ht="33" customHeight="1" x14ac:dyDescent="0.2">
      <c r="A38" s="19"/>
      <c r="B38" s="201"/>
      <c r="C38" s="504"/>
      <c r="D38" s="663"/>
      <c r="E38" s="200"/>
      <c r="F38" s="200"/>
      <c r="G38" s="200"/>
      <c r="H38" s="200"/>
      <c r="I38" s="200"/>
      <c r="J38" s="200"/>
      <c r="K38" s="200"/>
      <c r="L38" s="505"/>
      <c r="M38" s="650" t="s">
        <v>42</v>
      </c>
      <c r="N38" s="649"/>
      <c r="O38" s="154"/>
      <c r="P38" s="14">
        <v>75</v>
      </c>
      <c r="Q38" s="11">
        <v>0</v>
      </c>
      <c r="R38" s="10">
        <v>0</v>
      </c>
      <c r="S38" s="9">
        <v>90006</v>
      </c>
      <c r="T38" s="14">
        <v>1</v>
      </c>
      <c r="U38" s="14">
        <v>7</v>
      </c>
      <c r="V38" s="508">
        <v>240</v>
      </c>
      <c r="W38" s="506"/>
      <c r="X38" s="507"/>
      <c r="Y38" s="507"/>
      <c r="Z38" s="507"/>
      <c r="AA38" s="8"/>
      <c r="AB38" s="3"/>
    </row>
    <row r="39" spans="1:28" ht="29.25" customHeight="1" x14ac:dyDescent="0.2">
      <c r="A39" s="19"/>
      <c r="B39" s="201"/>
      <c r="C39" s="202"/>
      <c r="D39" s="981" t="s">
        <v>596</v>
      </c>
      <c r="E39" s="982"/>
      <c r="F39" s="982"/>
      <c r="G39" s="982"/>
      <c r="H39" s="982"/>
      <c r="I39" s="982"/>
      <c r="J39" s="982"/>
      <c r="K39" s="982"/>
      <c r="L39" s="982"/>
      <c r="M39" s="982"/>
      <c r="N39" s="982"/>
      <c r="O39" s="154" t="s">
        <v>34</v>
      </c>
      <c r="P39" s="587" t="s">
        <v>26</v>
      </c>
      <c r="Q39" s="456" t="s">
        <v>5</v>
      </c>
      <c r="R39" s="588" t="s">
        <v>4</v>
      </c>
      <c r="S39" s="457" t="s">
        <v>3</v>
      </c>
      <c r="T39" s="587" t="s">
        <v>1</v>
      </c>
      <c r="U39" s="587" t="s">
        <v>1</v>
      </c>
      <c r="V39" s="518" t="s">
        <v>1</v>
      </c>
      <c r="W39" s="506"/>
      <c r="X39" s="320">
        <f>X40</f>
        <v>3100000</v>
      </c>
      <c r="Y39" s="320">
        <f t="shared" ref="Y39:Z39" si="7">Y40</f>
        <v>2800000</v>
      </c>
      <c r="Z39" s="527">
        <f t="shared" si="7"/>
        <v>2800000</v>
      </c>
      <c r="AA39" s="8"/>
      <c r="AB39" s="3"/>
    </row>
    <row r="40" spans="1:28" ht="15" customHeight="1" x14ac:dyDescent="0.2">
      <c r="A40" s="19"/>
      <c r="B40" s="201"/>
      <c r="C40" s="202"/>
      <c r="D40" s="203"/>
      <c r="E40" s="956" t="s">
        <v>33</v>
      </c>
      <c r="F40" s="957"/>
      <c r="G40" s="957"/>
      <c r="H40" s="957"/>
      <c r="I40" s="957"/>
      <c r="J40" s="957"/>
      <c r="K40" s="957"/>
      <c r="L40" s="957"/>
      <c r="M40" s="957"/>
      <c r="N40" s="957"/>
      <c r="O40" s="487" t="s">
        <v>32</v>
      </c>
      <c r="P40" s="78" t="s">
        <v>26</v>
      </c>
      <c r="Q40" s="98">
        <v>0</v>
      </c>
      <c r="R40" s="97" t="s">
        <v>4</v>
      </c>
      <c r="S40" s="99" t="s">
        <v>3</v>
      </c>
      <c r="T40" s="78" t="s">
        <v>1</v>
      </c>
      <c r="U40" s="78" t="s">
        <v>1</v>
      </c>
      <c r="V40" s="629" t="s">
        <v>1</v>
      </c>
      <c r="W40" s="308"/>
      <c r="X40" s="309">
        <f>X41</f>
        <v>3100000</v>
      </c>
      <c r="Y40" s="309">
        <f>Y41</f>
        <v>2800000</v>
      </c>
      <c r="Z40" s="310">
        <f>Z41</f>
        <v>2800000</v>
      </c>
      <c r="AA40" s="8"/>
      <c r="AB40" s="3"/>
    </row>
    <row r="41" spans="1:28" ht="15" customHeight="1" x14ac:dyDescent="0.2">
      <c r="A41" s="19"/>
      <c r="B41" s="600"/>
      <c r="C41" s="197"/>
      <c r="D41" s="204"/>
      <c r="E41" s="630"/>
      <c r="F41" s="958" t="s">
        <v>31</v>
      </c>
      <c r="G41" s="959"/>
      <c r="H41" s="959"/>
      <c r="I41" s="959"/>
      <c r="J41" s="959"/>
      <c r="K41" s="959"/>
      <c r="L41" s="959"/>
      <c r="M41" s="959"/>
      <c r="N41" s="959"/>
      <c r="O41" s="154" t="s">
        <v>30</v>
      </c>
      <c r="P41" s="25" t="s">
        <v>26</v>
      </c>
      <c r="Q41" s="23">
        <v>1</v>
      </c>
      <c r="R41" s="22" t="s">
        <v>6</v>
      </c>
      <c r="S41" s="21" t="s">
        <v>3</v>
      </c>
      <c r="T41" s="25" t="s">
        <v>1</v>
      </c>
      <c r="U41" s="25" t="s">
        <v>1</v>
      </c>
      <c r="V41" s="307" t="s">
        <v>1</v>
      </c>
      <c r="W41" s="308"/>
      <c r="X41" s="309">
        <f>X51+X47+X44+X49</f>
        <v>3100000</v>
      </c>
      <c r="Y41" s="309">
        <f t="shared" ref="Y41:Z41" si="8">Y42+Y45</f>
        <v>2800000</v>
      </c>
      <c r="Z41" s="511">
        <f t="shared" si="8"/>
        <v>2800000</v>
      </c>
      <c r="AA41" s="8"/>
      <c r="AB41" s="3"/>
    </row>
    <row r="42" spans="1:28" ht="15" customHeight="1" x14ac:dyDescent="0.2">
      <c r="A42" s="19"/>
      <c r="B42" s="601"/>
      <c r="C42" s="198"/>
      <c r="D42" s="205"/>
      <c r="E42" s="631"/>
      <c r="F42" s="239"/>
      <c r="G42" s="959" t="s">
        <v>29</v>
      </c>
      <c r="H42" s="959"/>
      <c r="I42" s="959"/>
      <c r="J42" s="959"/>
      <c r="K42" s="959"/>
      <c r="L42" s="959"/>
      <c r="M42" s="959"/>
      <c r="N42" s="959"/>
      <c r="O42" s="154" t="s">
        <v>27</v>
      </c>
      <c r="P42" s="25" t="s">
        <v>26</v>
      </c>
      <c r="Q42" s="23">
        <v>1</v>
      </c>
      <c r="R42" s="22" t="s">
        <v>6</v>
      </c>
      <c r="S42" s="21">
        <v>70005</v>
      </c>
      <c r="T42" s="25" t="s">
        <v>1</v>
      </c>
      <c r="U42" s="25" t="s">
        <v>1</v>
      </c>
      <c r="V42" s="307" t="s">
        <v>1</v>
      </c>
      <c r="W42" s="308"/>
      <c r="X42" s="309">
        <f t="shared" ref="X42:Z42" si="9">X43</f>
        <v>280000</v>
      </c>
      <c r="Y42" s="309">
        <f t="shared" si="9"/>
        <v>280000</v>
      </c>
      <c r="Z42" s="310">
        <f t="shared" si="9"/>
        <v>280000</v>
      </c>
      <c r="AA42" s="8"/>
      <c r="AB42" s="3"/>
    </row>
    <row r="43" spans="1:28" ht="15" customHeight="1" x14ac:dyDescent="0.2">
      <c r="A43" s="19"/>
      <c r="B43" s="960" t="s">
        <v>610</v>
      </c>
      <c r="C43" s="960"/>
      <c r="D43" s="960"/>
      <c r="E43" s="960"/>
      <c r="F43" s="960"/>
      <c r="G43" s="960"/>
      <c r="H43" s="960"/>
      <c r="I43" s="960"/>
      <c r="J43" s="960"/>
      <c r="K43" s="960"/>
      <c r="L43" s="960"/>
      <c r="M43" s="960"/>
      <c r="N43" s="960"/>
      <c r="O43" s="154" t="s">
        <v>27</v>
      </c>
      <c r="P43" s="25" t="s">
        <v>26</v>
      </c>
      <c r="Q43" s="23">
        <v>1</v>
      </c>
      <c r="R43" s="22" t="s">
        <v>6</v>
      </c>
      <c r="S43" s="21">
        <v>70005</v>
      </c>
      <c r="T43" s="25">
        <v>8</v>
      </c>
      <c r="U43" s="25">
        <v>1</v>
      </c>
      <c r="V43" s="307" t="s">
        <v>1</v>
      </c>
      <c r="W43" s="308"/>
      <c r="X43" s="309">
        <v>280000</v>
      </c>
      <c r="Y43" s="309">
        <f>Y44</f>
        <v>280000</v>
      </c>
      <c r="Z43" s="310">
        <f>Z44</f>
        <v>280000</v>
      </c>
      <c r="AA43" s="8"/>
      <c r="AB43" s="3"/>
    </row>
    <row r="44" spans="1:28" ht="15" customHeight="1" x14ac:dyDescent="0.2">
      <c r="A44" s="19"/>
      <c r="B44" s="946" t="s">
        <v>28</v>
      </c>
      <c r="C44" s="946"/>
      <c r="D44" s="946"/>
      <c r="E44" s="946"/>
      <c r="F44" s="946"/>
      <c r="G44" s="946"/>
      <c r="H44" s="946"/>
      <c r="I44" s="946"/>
      <c r="J44" s="946"/>
      <c r="K44" s="946"/>
      <c r="L44" s="946"/>
      <c r="M44" s="946"/>
      <c r="N44" s="946"/>
      <c r="O44" s="154" t="s">
        <v>27</v>
      </c>
      <c r="P44" s="14" t="s">
        <v>26</v>
      </c>
      <c r="Q44" s="11" t="s">
        <v>25</v>
      </c>
      <c r="R44" s="10" t="s">
        <v>6</v>
      </c>
      <c r="S44" s="9">
        <v>70005</v>
      </c>
      <c r="T44" s="14">
        <v>8</v>
      </c>
      <c r="U44" s="14">
        <v>1</v>
      </c>
      <c r="V44" s="311" t="s">
        <v>23</v>
      </c>
      <c r="W44" s="308"/>
      <c r="X44" s="312">
        <v>280000</v>
      </c>
      <c r="Y44" s="312">
        <v>280000</v>
      </c>
      <c r="Z44" s="507">
        <v>280000</v>
      </c>
      <c r="AA44" s="8"/>
      <c r="AB44" s="3"/>
    </row>
    <row r="45" spans="1:28" ht="15" customHeight="1" x14ac:dyDescent="0.2">
      <c r="A45" s="19"/>
      <c r="B45" s="201"/>
      <c r="C45" s="504"/>
      <c r="D45" s="201"/>
      <c r="E45" s="200"/>
      <c r="F45" s="200"/>
      <c r="G45" s="200"/>
      <c r="H45" s="200"/>
      <c r="I45" s="200"/>
      <c r="J45" s="200"/>
      <c r="K45" s="200"/>
      <c r="L45" s="505"/>
      <c r="M45" s="710" t="s">
        <v>31</v>
      </c>
      <c r="N45" s="712"/>
      <c r="O45" s="154"/>
      <c r="P45" s="25" t="s">
        <v>26</v>
      </c>
      <c r="Q45" s="23" t="s">
        <v>25</v>
      </c>
      <c r="R45" s="22" t="s">
        <v>6</v>
      </c>
      <c r="S45" s="21" t="s">
        <v>24</v>
      </c>
      <c r="T45" s="25" t="s">
        <v>1</v>
      </c>
      <c r="U45" s="25" t="s">
        <v>1</v>
      </c>
      <c r="V45" s="307" t="s">
        <v>1</v>
      </c>
      <c r="W45" s="308"/>
      <c r="X45" s="509">
        <f>X47</f>
        <v>2405000</v>
      </c>
      <c r="Y45" s="509">
        <v>2520000</v>
      </c>
      <c r="Z45" s="510">
        <v>2520000</v>
      </c>
      <c r="AA45" s="8"/>
      <c r="AB45" s="3"/>
    </row>
    <row r="46" spans="1:28" ht="15" customHeight="1" x14ac:dyDescent="0.2">
      <c r="A46" s="19"/>
      <c r="B46" s="201"/>
      <c r="C46" s="504"/>
      <c r="D46" s="201"/>
      <c r="E46" s="200"/>
      <c r="F46" s="200"/>
      <c r="G46" s="200"/>
      <c r="H46" s="200"/>
      <c r="I46" s="200"/>
      <c r="J46" s="200"/>
      <c r="K46" s="200"/>
      <c r="L46" s="505"/>
      <c r="M46" s="766" t="s">
        <v>29</v>
      </c>
      <c r="N46" s="765"/>
      <c r="O46" s="154"/>
      <c r="P46" s="25" t="s">
        <v>26</v>
      </c>
      <c r="Q46" s="23" t="s">
        <v>25</v>
      </c>
      <c r="R46" s="22" t="s">
        <v>6</v>
      </c>
      <c r="S46" s="21" t="s">
        <v>24</v>
      </c>
      <c r="T46" s="25">
        <v>8</v>
      </c>
      <c r="U46" s="25">
        <v>1</v>
      </c>
      <c r="V46" s="307" t="s">
        <v>1</v>
      </c>
      <c r="W46" s="308"/>
      <c r="X46" s="509">
        <f>X47</f>
        <v>2405000</v>
      </c>
      <c r="Y46" s="509">
        <v>2520000</v>
      </c>
      <c r="Z46" s="510">
        <v>2520000</v>
      </c>
      <c r="AA46" s="8"/>
      <c r="AB46" s="764"/>
    </row>
    <row r="47" spans="1:28" ht="15" customHeight="1" x14ac:dyDescent="0.2">
      <c r="A47" s="19"/>
      <c r="B47" s="201"/>
      <c r="C47" s="504"/>
      <c r="D47" s="201"/>
      <c r="E47" s="200"/>
      <c r="F47" s="200"/>
      <c r="G47" s="200"/>
      <c r="H47" s="200"/>
      <c r="I47" s="200"/>
      <c r="J47" s="200"/>
      <c r="K47" s="200"/>
      <c r="L47" s="505"/>
      <c r="M47" s="766" t="s">
        <v>28</v>
      </c>
      <c r="N47" s="765"/>
      <c r="O47" s="154"/>
      <c r="P47" s="14" t="s">
        <v>26</v>
      </c>
      <c r="Q47" s="11" t="s">
        <v>25</v>
      </c>
      <c r="R47" s="10" t="s">
        <v>6</v>
      </c>
      <c r="S47" s="9" t="s">
        <v>24</v>
      </c>
      <c r="T47" s="14">
        <v>8</v>
      </c>
      <c r="U47" s="14">
        <v>1</v>
      </c>
      <c r="V47" s="311" t="s">
        <v>23</v>
      </c>
      <c r="W47" s="308"/>
      <c r="X47" s="312">
        <v>2405000</v>
      </c>
      <c r="Y47" s="312">
        <v>2520000</v>
      </c>
      <c r="Z47" s="507">
        <v>2520000</v>
      </c>
      <c r="AA47" s="8"/>
      <c r="AB47" s="764"/>
    </row>
    <row r="48" spans="1:28" ht="15" customHeight="1" x14ac:dyDescent="0.2">
      <c r="A48" s="19"/>
      <c r="B48" s="201"/>
      <c r="C48" s="504"/>
      <c r="D48" s="201"/>
      <c r="E48" s="200"/>
      <c r="F48" s="200"/>
      <c r="G48" s="200"/>
      <c r="H48" s="200"/>
      <c r="I48" s="200"/>
      <c r="J48" s="200"/>
      <c r="K48" s="200"/>
      <c r="L48" s="505"/>
      <c r="M48" s="817" t="s">
        <v>635</v>
      </c>
      <c r="N48" s="820"/>
      <c r="O48" s="154"/>
      <c r="P48" s="14" t="s">
        <v>26</v>
      </c>
      <c r="Q48" s="11" t="s">
        <v>25</v>
      </c>
      <c r="R48" s="10">
        <v>2</v>
      </c>
      <c r="S48" s="9">
        <v>67777</v>
      </c>
      <c r="T48" s="14">
        <v>8</v>
      </c>
      <c r="U48" s="14">
        <v>1</v>
      </c>
      <c r="V48" s="311"/>
      <c r="W48" s="308"/>
      <c r="X48" s="509"/>
      <c r="Y48" s="509"/>
      <c r="Z48" s="510"/>
      <c r="AA48" s="8"/>
      <c r="AB48" s="819"/>
    </row>
    <row r="49" spans="1:28" ht="15" customHeight="1" x14ac:dyDescent="0.2">
      <c r="A49" s="19"/>
      <c r="B49" s="201"/>
      <c r="C49" s="504"/>
      <c r="D49" s="201"/>
      <c r="E49" s="200"/>
      <c r="F49" s="200"/>
      <c r="G49" s="200"/>
      <c r="H49" s="200"/>
      <c r="I49" s="200"/>
      <c r="J49" s="200"/>
      <c r="K49" s="200"/>
      <c r="L49" s="505"/>
      <c r="M49" s="817" t="s">
        <v>635</v>
      </c>
      <c r="N49" s="820"/>
      <c r="O49" s="154"/>
      <c r="P49" s="14" t="s">
        <v>26</v>
      </c>
      <c r="Q49" s="11" t="s">
        <v>25</v>
      </c>
      <c r="R49" s="10">
        <v>2</v>
      </c>
      <c r="S49" s="9">
        <v>67777</v>
      </c>
      <c r="T49" s="14">
        <v>8</v>
      </c>
      <c r="U49" s="14">
        <v>1</v>
      </c>
      <c r="V49" s="821">
        <v>610</v>
      </c>
      <c r="W49" s="308"/>
      <c r="X49" s="312">
        <v>365000</v>
      </c>
      <c r="Y49" s="312"/>
      <c r="Z49" s="507"/>
      <c r="AA49" s="8"/>
      <c r="AB49" s="819"/>
    </row>
    <row r="50" spans="1:28" ht="15" customHeight="1" x14ac:dyDescent="0.2">
      <c r="A50" s="19"/>
      <c r="B50" s="201"/>
      <c r="C50" s="504"/>
      <c r="D50" s="201"/>
      <c r="E50" s="200"/>
      <c r="F50" s="200"/>
      <c r="G50" s="200"/>
      <c r="H50" s="200"/>
      <c r="I50" s="200"/>
      <c r="J50" s="200"/>
      <c r="K50" s="200"/>
      <c r="L50" s="505"/>
      <c r="M50" s="766" t="s">
        <v>557</v>
      </c>
      <c r="N50" s="765"/>
      <c r="O50" s="154"/>
      <c r="P50" s="14">
        <v>81</v>
      </c>
      <c r="Q50" s="11">
        <v>2</v>
      </c>
      <c r="R50" s="10">
        <v>1</v>
      </c>
      <c r="S50" s="9">
        <v>95555</v>
      </c>
      <c r="T50" s="14">
        <v>8</v>
      </c>
      <c r="U50" s="14">
        <v>1</v>
      </c>
      <c r="V50" s="311"/>
      <c r="W50" s="308"/>
      <c r="X50" s="509">
        <v>50000</v>
      </c>
      <c r="Y50" s="509"/>
      <c r="Z50" s="510"/>
      <c r="AA50" s="8"/>
      <c r="AB50" s="764"/>
    </row>
    <row r="51" spans="1:28" ht="15" customHeight="1" x14ac:dyDescent="0.2">
      <c r="A51" s="19"/>
      <c r="B51" s="201"/>
      <c r="C51" s="504"/>
      <c r="D51" s="201"/>
      <c r="E51" s="200"/>
      <c r="F51" s="200"/>
      <c r="G51" s="200"/>
      <c r="H51" s="200"/>
      <c r="I51" s="200"/>
      <c r="J51" s="200"/>
      <c r="K51" s="200"/>
      <c r="L51" s="505"/>
      <c r="M51" s="710" t="s">
        <v>28</v>
      </c>
      <c r="N51" s="712"/>
      <c r="O51" s="154"/>
      <c r="P51" s="14">
        <v>81</v>
      </c>
      <c r="Q51" s="11">
        <v>2</v>
      </c>
      <c r="R51" s="10">
        <v>1</v>
      </c>
      <c r="S51" s="9">
        <v>95555</v>
      </c>
      <c r="T51" s="14">
        <v>8</v>
      </c>
      <c r="U51" s="14">
        <v>1</v>
      </c>
      <c r="V51" s="508">
        <v>610</v>
      </c>
      <c r="W51" s="308"/>
      <c r="X51" s="312">
        <v>50000</v>
      </c>
      <c r="Y51" s="312"/>
      <c r="Z51" s="507"/>
      <c r="AA51" s="8"/>
      <c r="AB51" s="3"/>
    </row>
    <row r="52" spans="1:28" s="461" customFormat="1" ht="66" customHeight="1" x14ac:dyDescent="0.2">
      <c r="A52" s="7"/>
      <c r="B52" s="512"/>
      <c r="C52" s="513"/>
      <c r="D52" s="512"/>
      <c r="E52" s="514"/>
      <c r="F52" s="514"/>
      <c r="G52" s="514"/>
      <c r="H52" s="514"/>
      <c r="I52" s="514"/>
      <c r="J52" s="514"/>
      <c r="K52" s="514"/>
      <c r="L52" s="515"/>
      <c r="M52" s="727" t="s">
        <v>721</v>
      </c>
      <c r="N52" s="517"/>
      <c r="O52" s="495"/>
      <c r="P52" s="722">
        <v>85</v>
      </c>
      <c r="Q52" s="456">
        <v>0</v>
      </c>
      <c r="R52" s="723">
        <v>0</v>
      </c>
      <c r="S52" s="457">
        <v>0</v>
      </c>
      <c r="T52" s="722"/>
      <c r="U52" s="722"/>
      <c r="V52" s="728"/>
      <c r="W52" s="519"/>
      <c r="X52" s="520">
        <f>X53</f>
        <v>63375</v>
      </c>
      <c r="Y52" s="520">
        <f t="shared" ref="Y52:Z52" si="10">Y53</f>
        <v>63375</v>
      </c>
      <c r="Z52" s="520">
        <f t="shared" si="10"/>
        <v>63375</v>
      </c>
      <c r="AA52" s="460"/>
      <c r="AB52" s="66"/>
    </row>
    <row r="53" spans="1:28" ht="30.75" customHeight="1" x14ac:dyDescent="0.2">
      <c r="A53" s="19"/>
      <c r="B53" s="201"/>
      <c r="C53" s="504"/>
      <c r="D53" s="201"/>
      <c r="E53" s="200"/>
      <c r="F53" s="200"/>
      <c r="G53" s="200"/>
      <c r="H53" s="200"/>
      <c r="I53" s="200"/>
      <c r="J53" s="200"/>
      <c r="K53" s="200"/>
      <c r="L53" s="505"/>
      <c r="M53" s="720" t="s">
        <v>97</v>
      </c>
      <c r="N53" s="721"/>
      <c r="O53" s="154"/>
      <c r="P53" s="14">
        <v>85</v>
      </c>
      <c r="Q53" s="11">
        <v>9</v>
      </c>
      <c r="R53" s="10">
        <v>1</v>
      </c>
      <c r="S53" s="9">
        <v>0</v>
      </c>
      <c r="T53" s="14"/>
      <c r="U53" s="14"/>
      <c r="V53" s="508"/>
      <c r="W53" s="308"/>
      <c r="X53" s="509">
        <f>X54</f>
        <v>63375</v>
      </c>
      <c r="Y53" s="509">
        <f t="shared" ref="Y53:Z53" si="11">Y54</f>
        <v>63375</v>
      </c>
      <c r="Z53" s="509">
        <f t="shared" si="11"/>
        <v>63375</v>
      </c>
      <c r="AA53" s="8"/>
      <c r="AB53" s="3"/>
    </row>
    <row r="54" spans="1:28" ht="31.5" customHeight="1" x14ac:dyDescent="0.2">
      <c r="A54" s="19"/>
      <c r="B54" s="201"/>
      <c r="C54" s="504"/>
      <c r="D54" s="201"/>
      <c r="E54" s="200"/>
      <c r="F54" s="200"/>
      <c r="G54" s="200"/>
      <c r="H54" s="200"/>
      <c r="I54" s="200"/>
      <c r="J54" s="200"/>
      <c r="K54" s="200"/>
      <c r="L54" s="505"/>
      <c r="M54" s="720" t="s">
        <v>95</v>
      </c>
      <c r="N54" s="721"/>
      <c r="O54" s="154"/>
      <c r="P54" s="14">
        <v>85</v>
      </c>
      <c r="Q54" s="11">
        <v>9</v>
      </c>
      <c r="R54" s="10">
        <v>2</v>
      </c>
      <c r="S54" s="9">
        <v>90054</v>
      </c>
      <c r="T54" s="14"/>
      <c r="U54" s="14"/>
      <c r="V54" s="508"/>
      <c r="W54" s="308"/>
      <c r="X54" s="509">
        <f>X55</f>
        <v>63375</v>
      </c>
      <c r="Y54" s="509">
        <f t="shared" ref="Y54:Z54" si="12">Y55</f>
        <v>63375</v>
      </c>
      <c r="Z54" s="509">
        <f t="shared" si="12"/>
        <v>63375</v>
      </c>
      <c r="AA54" s="8"/>
      <c r="AB54" s="3"/>
    </row>
    <row r="55" spans="1:28" ht="15" customHeight="1" x14ac:dyDescent="0.2">
      <c r="A55" s="19"/>
      <c r="B55" s="201"/>
      <c r="C55" s="504"/>
      <c r="D55" s="201"/>
      <c r="E55" s="200"/>
      <c r="F55" s="200"/>
      <c r="G55" s="200"/>
      <c r="H55" s="200"/>
      <c r="I55" s="200"/>
      <c r="J55" s="200"/>
      <c r="K55" s="200"/>
      <c r="L55" s="505"/>
      <c r="M55" s="720" t="s">
        <v>98</v>
      </c>
      <c r="N55" s="721"/>
      <c r="O55" s="154"/>
      <c r="P55" s="14">
        <v>85</v>
      </c>
      <c r="Q55" s="11">
        <v>9</v>
      </c>
      <c r="R55" s="10">
        <v>2</v>
      </c>
      <c r="S55" s="9">
        <v>90054</v>
      </c>
      <c r="T55" s="14">
        <v>3</v>
      </c>
      <c r="U55" s="14">
        <v>10</v>
      </c>
      <c r="V55" s="508"/>
      <c r="W55" s="308"/>
      <c r="X55" s="509">
        <f>X56</f>
        <v>63375</v>
      </c>
      <c r="Y55" s="509">
        <f t="shared" ref="Y55:Z55" si="13">Y56</f>
        <v>63375</v>
      </c>
      <c r="Z55" s="509">
        <f t="shared" si="13"/>
        <v>63375</v>
      </c>
      <c r="AA55" s="8"/>
      <c r="AB55" s="3"/>
    </row>
    <row r="56" spans="1:28" ht="31.5" customHeight="1" x14ac:dyDescent="0.2">
      <c r="A56" s="19"/>
      <c r="B56" s="201"/>
      <c r="C56" s="504"/>
      <c r="D56" s="201"/>
      <c r="E56" s="200"/>
      <c r="F56" s="200"/>
      <c r="G56" s="200"/>
      <c r="H56" s="200"/>
      <c r="I56" s="200"/>
      <c r="J56" s="200"/>
      <c r="K56" s="200"/>
      <c r="L56" s="505"/>
      <c r="M56" s="720" t="s">
        <v>42</v>
      </c>
      <c r="N56" s="721"/>
      <c r="O56" s="154"/>
      <c r="P56" s="14">
        <v>85</v>
      </c>
      <c r="Q56" s="11">
        <v>9</v>
      </c>
      <c r="R56" s="10">
        <v>2</v>
      </c>
      <c r="S56" s="9">
        <v>90054</v>
      </c>
      <c r="T56" s="14">
        <v>3</v>
      </c>
      <c r="U56" s="14">
        <v>10</v>
      </c>
      <c r="V56" s="508">
        <v>240</v>
      </c>
      <c r="W56" s="308"/>
      <c r="X56" s="312">
        <v>63375</v>
      </c>
      <c r="Y56" s="312">
        <v>63375</v>
      </c>
      <c r="Z56" s="507">
        <v>63375</v>
      </c>
      <c r="AA56" s="8"/>
      <c r="AB56" s="3"/>
    </row>
    <row r="57" spans="1:28" s="461" customFormat="1" ht="70.5" customHeight="1" x14ac:dyDescent="0.2">
      <c r="A57" s="7"/>
      <c r="B57" s="512"/>
      <c r="C57" s="513"/>
      <c r="D57" s="512"/>
      <c r="E57" s="514"/>
      <c r="F57" s="514"/>
      <c r="G57" s="514"/>
      <c r="H57" s="514"/>
      <c r="I57" s="514"/>
      <c r="J57" s="514"/>
      <c r="K57" s="514"/>
      <c r="L57" s="515"/>
      <c r="M57" s="516" t="s">
        <v>722</v>
      </c>
      <c r="N57" s="517"/>
      <c r="O57" s="495"/>
      <c r="P57" s="587">
        <v>85</v>
      </c>
      <c r="Q57" s="456">
        <v>0</v>
      </c>
      <c r="R57" s="588">
        <v>0</v>
      </c>
      <c r="S57" s="457">
        <v>0</v>
      </c>
      <c r="T57" s="587"/>
      <c r="U57" s="587"/>
      <c r="V57" s="518"/>
      <c r="W57" s="519"/>
      <c r="X57" s="520">
        <f>X58</f>
        <v>50000</v>
      </c>
      <c r="Y57" s="520">
        <f t="shared" ref="Y57:Z59" si="14">Y58</f>
        <v>50000</v>
      </c>
      <c r="Z57" s="521">
        <f t="shared" si="14"/>
        <v>50000</v>
      </c>
      <c r="AA57" s="460"/>
      <c r="AB57" s="66"/>
    </row>
    <row r="58" spans="1:28" ht="80.25" customHeight="1" x14ac:dyDescent="0.2">
      <c r="A58" s="19"/>
      <c r="B58" s="201"/>
      <c r="C58" s="504"/>
      <c r="D58" s="201"/>
      <c r="E58" s="200"/>
      <c r="F58" s="200"/>
      <c r="G58" s="200"/>
      <c r="H58" s="200"/>
      <c r="I58" s="200"/>
      <c r="J58" s="200"/>
      <c r="K58" s="200"/>
      <c r="L58" s="505"/>
      <c r="M58" s="603" t="s">
        <v>412</v>
      </c>
      <c r="N58" s="600"/>
      <c r="O58" s="154"/>
      <c r="P58" s="14">
        <v>85</v>
      </c>
      <c r="Q58" s="11" t="s">
        <v>614</v>
      </c>
      <c r="R58" s="10">
        <v>1</v>
      </c>
      <c r="S58" s="9">
        <v>0</v>
      </c>
      <c r="T58" s="14"/>
      <c r="U58" s="14"/>
      <c r="V58" s="311"/>
      <c r="W58" s="308"/>
      <c r="X58" s="509">
        <f>X59</f>
        <v>50000</v>
      </c>
      <c r="Y58" s="509">
        <f t="shared" si="14"/>
        <v>50000</v>
      </c>
      <c r="Z58" s="510">
        <f t="shared" si="14"/>
        <v>50000</v>
      </c>
      <c r="AA58" s="8"/>
      <c r="AB58" s="3"/>
    </row>
    <row r="59" spans="1:28" ht="66.75" customHeight="1" x14ac:dyDescent="0.2">
      <c r="A59" s="19"/>
      <c r="B59" s="201"/>
      <c r="C59" s="504"/>
      <c r="D59" s="201"/>
      <c r="E59" s="200"/>
      <c r="F59" s="200"/>
      <c r="G59" s="200"/>
      <c r="H59" s="200"/>
      <c r="I59" s="200"/>
      <c r="J59" s="200"/>
      <c r="K59" s="200"/>
      <c r="L59" s="505"/>
      <c r="M59" s="603" t="s">
        <v>413</v>
      </c>
      <c r="N59" s="600"/>
      <c r="O59" s="154"/>
      <c r="P59" s="14">
        <v>85</v>
      </c>
      <c r="Q59" s="11" t="s">
        <v>614</v>
      </c>
      <c r="R59" s="10">
        <v>1</v>
      </c>
      <c r="S59" s="9">
        <v>0</v>
      </c>
      <c r="T59" s="14"/>
      <c r="U59" s="14"/>
      <c r="V59" s="311"/>
      <c r="W59" s="308"/>
      <c r="X59" s="509">
        <f>X60</f>
        <v>50000</v>
      </c>
      <c r="Y59" s="509">
        <f t="shared" si="14"/>
        <v>50000</v>
      </c>
      <c r="Z59" s="510">
        <f t="shared" si="14"/>
        <v>50000</v>
      </c>
      <c r="AA59" s="8"/>
      <c r="AB59" s="3"/>
    </row>
    <row r="60" spans="1:28" ht="15" customHeight="1" x14ac:dyDescent="0.2">
      <c r="A60" s="19"/>
      <c r="B60" s="201"/>
      <c r="C60" s="504"/>
      <c r="D60" s="201"/>
      <c r="E60" s="200"/>
      <c r="F60" s="200"/>
      <c r="G60" s="200"/>
      <c r="H60" s="200"/>
      <c r="I60" s="200"/>
      <c r="J60" s="200"/>
      <c r="K60" s="200"/>
      <c r="L60" s="505"/>
      <c r="M60" s="603" t="s">
        <v>415</v>
      </c>
      <c r="N60" s="600"/>
      <c r="O60" s="154"/>
      <c r="P60" s="14">
        <v>85</v>
      </c>
      <c r="Q60" s="11" t="s">
        <v>614</v>
      </c>
      <c r="R60" s="10">
        <v>1</v>
      </c>
      <c r="S60" s="9">
        <v>0</v>
      </c>
      <c r="T60" s="14">
        <v>11</v>
      </c>
      <c r="U60" s="14">
        <v>1</v>
      </c>
      <c r="V60" s="311"/>
      <c r="W60" s="308"/>
      <c r="X60" s="509">
        <f>Y61</f>
        <v>50000</v>
      </c>
      <c r="Y60" s="509">
        <f>Z61</f>
        <v>50000</v>
      </c>
      <c r="Z60" s="510">
        <f>X61</f>
        <v>50000</v>
      </c>
      <c r="AA60" s="8"/>
      <c r="AB60" s="3"/>
    </row>
    <row r="61" spans="1:28" ht="35.25" customHeight="1" x14ac:dyDescent="0.2">
      <c r="A61" s="19"/>
      <c r="B61" s="201"/>
      <c r="C61" s="504"/>
      <c r="D61" s="201"/>
      <c r="E61" s="200"/>
      <c r="F61" s="200"/>
      <c r="G61" s="200"/>
      <c r="H61" s="200"/>
      <c r="I61" s="200"/>
      <c r="J61" s="200"/>
      <c r="K61" s="200"/>
      <c r="L61" s="505"/>
      <c r="M61" s="603" t="s">
        <v>42</v>
      </c>
      <c r="N61" s="600"/>
      <c r="O61" s="154"/>
      <c r="P61" s="14">
        <v>85</v>
      </c>
      <c r="Q61" s="11" t="s">
        <v>614</v>
      </c>
      <c r="R61" s="10">
        <v>1</v>
      </c>
      <c r="S61" s="9">
        <v>0</v>
      </c>
      <c r="T61" s="14">
        <v>11</v>
      </c>
      <c r="U61" s="14">
        <v>1</v>
      </c>
      <c r="V61" s="508">
        <v>240</v>
      </c>
      <c r="W61" s="308"/>
      <c r="X61" s="312">
        <v>50000</v>
      </c>
      <c r="Y61" s="312">
        <v>50000</v>
      </c>
      <c r="Z61" s="507">
        <v>50000</v>
      </c>
      <c r="AA61" s="8"/>
      <c r="AB61" s="3"/>
    </row>
    <row r="62" spans="1:28" ht="79.5" customHeight="1" x14ac:dyDescent="0.2">
      <c r="A62" s="19"/>
      <c r="B62" s="201"/>
      <c r="C62" s="202"/>
      <c r="D62" s="979" t="s">
        <v>595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535" t="s">
        <v>9</v>
      </c>
      <c r="P62" s="31" t="s">
        <v>7</v>
      </c>
      <c r="Q62" s="104" t="s">
        <v>5</v>
      </c>
      <c r="R62" s="103" t="s">
        <v>4</v>
      </c>
      <c r="S62" s="105" t="s">
        <v>3</v>
      </c>
      <c r="T62" s="31" t="s">
        <v>1</v>
      </c>
      <c r="U62" s="31" t="s">
        <v>1</v>
      </c>
      <c r="V62" s="319" t="s">
        <v>1</v>
      </c>
      <c r="W62" s="536"/>
      <c r="X62" s="320">
        <f>X67+X71+X87+X95+X110</f>
        <v>40437140.670000002</v>
      </c>
      <c r="Y62" s="320">
        <f>Y71+Y94+Y95+Y67+Y110+Y52+Y57</f>
        <v>7028378.7400000002</v>
      </c>
      <c r="Z62" s="320">
        <f>Z71+Z94+Z95+Z110+Z67+Z70+Z52+Z57</f>
        <v>6030663.1100000003</v>
      </c>
      <c r="AA62" s="8"/>
      <c r="AB62" s="3"/>
    </row>
    <row r="63" spans="1:28" ht="36" customHeight="1" x14ac:dyDescent="0.25">
      <c r="A63" s="19"/>
      <c r="B63" s="600"/>
      <c r="C63" s="197"/>
      <c r="D63" s="203"/>
      <c r="E63" s="961" t="s">
        <v>407</v>
      </c>
      <c r="F63" s="962"/>
      <c r="G63" s="962"/>
      <c r="H63" s="962"/>
      <c r="I63" s="962"/>
      <c r="J63" s="962"/>
      <c r="K63" s="962"/>
      <c r="L63" s="962"/>
      <c r="M63" s="962"/>
      <c r="N63" s="963"/>
      <c r="O63" s="154" t="s">
        <v>90</v>
      </c>
      <c r="P63" s="82" t="s">
        <v>7</v>
      </c>
      <c r="Q63" s="85">
        <v>1</v>
      </c>
      <c r="R63" s="84" t="s">
        <v>4</v>
      </c>
      <c r="S63" s="86" t="s">
        <v>3</v>
      </c>
      <c r="T63" s="82" t="s">
        <v>1</v>
      </c>
      <c r="U63" s="82" t="s">
        <v>1</v>
      </c>
      <c r="V63" s="632" t="s">
        <v>1</v>
      </c>
      <c r="W63" s="308"/>
      <c r="X63" s="525">
        <f>X64</f>
        <v>100000</v>
      </c>
      <c r="Y63" s="525">
        <f t="shared" ref="Y63:Z66" si="15">Y64</f>
        <v>100000</v>
      </c>
      <c r="Z63" s="525">
        <f t="shared" si="15"/>
        <v>100000</v>
      </c>
      <c r="AA63" s="8"/>
      <c r="AB63" s="3"/>
    </row>
    <row r="64" spans="1:28" s="437" customFormat="1" ht="29.25" customHeight="1" x14ac:dyDescent="0.2">
      <c r="A64" s="19"/>
      <c r="B64" s="600"/>
      <c r="C64" s="197"/>
      <c r="D64" s="524"/>
      <c r="E64" s="524"/>
      <c r="F64" s="602"/>
      <c r="G64" s="602"/>
      <c r="H64" s="602"/>
      <c r="I64" s="602"/>
      <c r="J64" s="602"/>
      <c r="K64" s="602"/>
      <c r="L64" s="602"/>
      <c r="M64" s="602" t="s">
        <v>408</v>
      </c>
      <c r="N64" s="602"/>
      <c r="O64" s="154"/>
      <c r="P64" s="25">
        <v>85</v>
      </c>
      <c r="Q64" s="23">
        <v>1</v>
      </c>
      <c r="R64" s="22">
        <v>2</v>
      </c>
      <c r="S64" s="21">
        <v>0</v>
      </c>
      <c r="T64" s="25"/>
      <c r="U64" s="25"/>
      <c r="V64" s="307"/>
      <c r="W64" s="308"/>
      <c r="X64" s="309">
        <f>X65</f>
        <v>100000</v>
      </c>
      <c r="Y64" s="309">
        <f t="shared" si="15"/>
        <v>100000</v>
      </c>
      <c r="Z64" s="526">
        <f t="shared" si="15"/>
        <v>100000</v>
      </c>
      <c r="AA64" s="8"/>
      <c r="AB64" s="3"/>
    </row>
    <row r="65" spans="1:28" s="437" customFormat="1" ht="21" customHeight="1" x14ac:dyDescent="0.2">
      <c r="A65" s="19"/>
      <c r="B65" s="600"/>
      <c r="C65" s="197"/>
      <c r="D65" s="524"/>
      <c r="E65" s="524"/>
      <c r="F65" s="602"/>
      <c r="G65" s="602"/>
      <c r="H65" s="602"/>
      <c r="I65" s="602"/>
      <c r="J65" s="602"/>
      <c r="K65" s="602"/>
      <c r="L65" s="602"/>
      <c r="M65" s="602" t="s">
        <v>409</v>
      </c>
      <c r="N65" s="602"/>
      <c r="O65" s="154"/>
      <c r="P65" s="25">
        <v>85</v>
      </c>
      <c r="Q65" s="23">
        <v>1</v>
      </c>
      <c r="R65" s="22">
        <v>2</v>
      </c>
      <c r="S65" s="21">
        <v>90044</v>
      </c>
      <c r="T65" s="25"/>
      <c r="U65" s="25"/>
      <c r="V65" s="307"/>
      <c r="W65" s="308"/>
      <c r="X65" s="309">
        <f>X66</f>
        <v>100000</v>
      </c>
      <c r="Y65" s="309">
        <f t="shared" si="15"/>
        <v>100000</v>
      </c>
      <c r="Z65" s="526">
        <f t="shared" si="15"/>
        <v>100000</v>
      </c>
      <c r="AA65" s="8"/>
      <c r="AB65" s="3"/>
    </row>
    <row r="66" spans="1:28" s="437" customFormat="1" ht="21.75" customHeight="1" x14ac:dyDescent="0.2">
      <c r="A66" s="19"/>
      <c r="B66" s="600"/>
      <c r="C66" s="197"/>
      <c r="D66" s="524"/>
      <c r="E66" s="524"/>
      <c r="F66" s="602"/>
      <c r="G66" s="602"/>
      <c r="H66" s="602"/>
      <c r="I66" s="602"/>
      <c r="J66" s="602"/>
      <c r="K66" s="602"/>
      <c r="L66" s="602"/>
      <c r="M66" s="602" t="s">
        <v>77</v>
      </c>
      <c r="N66" s="602"/>
      <c r="O66" s="154"/>
      <c r="P66" s="25">
        <v>85</v>
      </c>
      <c r="Q66" s="23">
        <v>1</v>
      </c>
      <c r="R66" s="22">
        <v>2</v>
      </c>
      <c r="S66" s="21">
        <v>90044</v>
      </c>
      <c r="T66" s="25">
        <v>4</v>
      </c>
      <c r="U66" s="25">
        <v>12</v>
      </c>
      <c r="V66" s="307"/>
      <c r="W66" s="308"/>
      <c r="X66" s="309">
        <f>X67</f>
        <v>100000</v>
      </c>
      <c r="Y66" s="309">
        <f t="shared" si="15"/>
        <v>100000</v>
      </c>
      <c r="Z66" s="511">
        <f t="shared" si="15"/>
        <v>100000</v>
      </c>
      <c r="AA66" s="8"/>
      <c r="AB66" s="3"/>
    </row>
    <row r="67" spans="1:28" s="437" customFormat="1" ht="33" customHeight="1" x14ac:dyDescent="0.2">
      <c r="A67" s="19"/>
      <c r="B67" s="600"/>
      <c r="C67" s="197"/>
      <c r="D67" s="524"/>
      <c r="E67" s="524"/>
      <c r="F67" s="602"/>
      <c r="G67" s="602"/>
      <c r="H67" s="602"/>
      <c r="I67" s="602"/>
      <c r="J67" s="602"/>
      <c r="K67" s="602"/>
      <c r="L67" s="602"/>
      <c r="M67" s="602" t="s">
        <v>42</v>
      </c>
      <c r="N67" s="602"/>
      <c r="O67" s="154"/>
      <c r="P67" s="25">
        <v>85</v>
      </c>
      <c r="Q67" s="23">
        <v>1</v>
      </c>
      <c r="R67" s="22">
        <v>2</v>
      </c>
      <c r="S67" s="21">
        <v>90044</v>
      </c>
      <c r="T67" s="25">
        <v>4</v>
      </c>
      <c r="U67" s="25">
        <v>12</v>
      </c>
      <c r="V67" s="522">
        <v>240</v>
      </c>
      <c r="W67" s="308"/>
      <c r="X67" s="317">
        <v>100000</v>
      </c>
      <c r="Y67" s="317">
        <v>100000</v>
      </c>
      <c r="Z67" s="318">
        <v>100000</v>
      </c>
      <c r="AA67" s="8"/>
      <c r="AB67" s="3"/>
    </row>
    <row r="68" spans="1:28" s="437" customFormat="1" ht="18" customHeight="1" x14ac:dyDescent="0.2">
      <c r="A68" s="19"/>
      <c r="B68" s="845"/>
      <c r="C68" s="197"/>
      <c r="D68" s="846"/>
      <c r="E68" s="846"/>
      <c r="F68" s="847"/>
      <c r="G68" s="847"/>
      <c r="H68" s="847"/>
      <c r="I68" s="847"/>
      <c r="J68" s="847"/>
      <c r="K68" s="847"/>
      <c r="L68" s="847"/>
      <c r="M68" s="842" t="s">
        <v>714</v>
      </c>
      <c r="N68" s="847"/>
      <c r="O68" s="154"/>
      <c r="P68" s="25">
        <v>85</v>
      </c>
      <c r="Q68" s="23">
        <v>3</v>
      </c>
      <c r="R68" s="22">
        <v>0</v>
      </c>
      <c r="S68" s="21">
        <v>0</v>
      </c>
      <c r="T68" s="25"/>
      <c r="U68" s="25"/>
      <c r="V68" s="522"/>
      <c r="W68" s="308"/>
      <c r="X68" s="309"/>
      <c r="Y68" s="309"/>
      <c r="Z68" s="309">
        <f>Z70</f>
        <v>363000</v>
      </c>
      <c r="AA68" s="8"/>
      <c r="AB68" s="843"/>
    </row>
    <row r="69" spans="1:28" s="437" customFormat="1" ht="33" customHeight="1" x14ac:dyDescent="0.2">
      <c r="A69" s="19"/>
      <c r="B69" s="845"/>
      <c r="C69" s="197"/>
      <c r="D69" s="846"/>
      <c r="E69" s="846"/>
      <c r="F69" s="847"/>
      <c r="G69" s="847"/>
      <c r="H69" s="847"/>
      <c r="I69" s="847"/>
      <c r="J69" s="847"/>
      <c r="K69" s="847"/>
      <c r="L69" s="847"/>
      <c r="M69" s="842" t="s">
        <v>715</v>
      </c>
      <c r="N69" s="847"/>
      <c r="O69" s="154"/>
      <c r="P69" s="25">
        <v>85</v>
      </c>
      <c r="Q69" s="23">
        <v>3</v>
      </c>
      <c r="R69" s="22">
        <v>3</v>
      </c>
      <c r="S69" s="21">
        <v>0</v>
      </c>
      <c r="T69" s="25">
        <v>4</v>
      </c>
      <c r="U69" s="25">
        <v>12</v>
      </c>
      <c r="V69" s="522"/>
      <c r="W69" s="308"/>
      <c r="X69" s="309"/>
      <c r="Y69" s="309"/>
      <c r="Z69" s="309">
        <f>Z70</f>
        <v>363000</v>
      </c>
      <c r="AA69" s="8"/>
      <c r="AB69" s="843"/>
    </row>
    <row r="70" spans="1:28" s="437" customFormat="1" ht="87" customHeight="1" x14ac:dyDescent="0.2">
      <c r="A70" s="19"/>
      <c r="B70" s="845"/>
      <c r="C70" s="197"/>
      <c r="D70" s="846"/>
      <c r="E70" s="846"/>
      <c r="F70" s="847"/>
      <c r="G70" s="847"/>
      <c r="H70" s="847"/>
      <c r="I70" s="847"/>
      <c r="J70" s="847"/>
      <c r="K70" s="847"/>
      <c r="L70" s="847"/>
      <c r="M70" s="842" t="s">
        <v>716</v>
      </c>
      <c r="N70" s="847"/>
      <c r="O70" s="154"/>
      <c r="P70" s="25">
        <v>85</v>
      </c>
      <c r="Q70" s="23">
        <v>3</v>
      </c>
      <c r="R70" s="22">
        <v>3</v>
      </c>
      <c r="S70" s="21" t="s">
        <v>713</v>
      </c>
      <c r="T70" s="25">
        <v>4</v>
      </c>
      <c r="U70" s="25">
        <v>12</v>
      </c>
      <c r="V70" s="522">
        <v>240</v>
      </c>
      <c r="W70" s="308"/>
      <c r="X70" s="317"/>
      <c r="Y70" s="317"/>
      <c r="Z70" s="317">
        <v>363000</v>
      </c>
      <c r="AA70" s="8"/>
      <c r="AB70" s="843"/>
    </row>
    <row r="71" spans="1:28" ht="19.5" customHeight="1" x14ac:dyDescent="0.2">
      <c r="A71" s="19"/>
      <c r="B71" s="600"/>
      <c r="C71" s="197"/>
      <c r="D71" s="203"/>
      <c r="E71" s="630"/>
      <c r="F71" s="523"/>
      <c r="G71" s="523"/>
      <c r="H71" s="523"/>
      <c r="I71" s="523"/>
      <c r="J71" s="523"/>
      <c r="K71" s="523"/>
      <c r="L71" s="523"/>
      <c r="M71" s="523" t="s">
        <v>91</v>
      </c>
      <c r="N71" s="523"/>
      <c r="O71" s="154"/>
      <c r="P71" s="82">
        <v>85</v>
      </c>
      <c r="Q71" s="85">
        <v>2</v>
      </c>
      <c r="R71" s="84">
        <v>0</v>
      </c>
      <c r="S71" s="86">
        <v>0</v>
      </c>
      <c r="T71" s="82"/>
      <c r="U71" s="82"/>
      <c r="V71" s="632"/>
      <c r="W71" s="308"/>
      <c r="X71" s="633">
        <f>X77+X81+X86</f>
        <v>28469540.670000002</v>
      </c>
      <c r="Y71" s="633">
        <f>Y81+Y77</f>
        <v>2835003.74</v>
      </c>
      <c r="Z71" s="634">
        <f>Z81+Z77</f>
        <v>2357288.1100000003</v>
      </c>
      <c r="AA71" s="8"/>
      <c r="AB71" s="3"/>
    </row>
    <row r="72" spans="1:28" ht="15" customHeight="1" x14ac:dyDescent="0.2">
      <c r="A72" s="19"/>
      <c r="B72" s="600"/>
      <c r="C72" s="197"/>
      <c r="D72" s="204"/>
      <c r="E72" s="630"/>
      <c r="F72" s="953" t="s">
        <v>89</v>
      </c>
      <c r="G72" s="954"/>
      <c r="H72" s="954"/>
      <c r="I72" s="954"/>
      <c r="J72" s="954"/>
      <c r="K72" s="954"/>
      <c r="L72" s="954"/>
      <c r="M72" s="954"/>
      <c r="N72" s="955"/>
      <c r="O72" s="154" t="s">
        <v>88</v>
      </c>
      <c r="P72" s="25" t="s">
        <v>7</v>
      </c>
      <c r="Q72" s="23">
        <v>6</v>
      </c>
      <c r="R72" s="22">
        <v>3</v>
      </c>
      <c r="S72" s="21" t="s">
        <v>3</v>
      </c>
      <c r="T72" s="25" t="s">
        <v>1</v>
      </c>
      <c r="U72" s="25" t="s">
        <v>1</v>
      </c>
      <c r="V72" s="307" t="s">
        <v>1</v>
      </c>
      <c r="W72" s="308"/>
      <c r="X72" s="309">
        <f>X73+X76</f>
        <v>840000</v>
      </c>
      <c r="Y72" s="309">
        <f t="shared" ref="Y72:Z72" si="16">Y73+Y76</f>
        <v>840000</v>
      </c>
      <c r="Z72" s="511">
        <f t="shared" si="16"/>
        <v>840000</v>
      </c>
      <c r="AA72" s="8"/>
      <c r="AB72" s="3"/>
    </row>
    <row r="73" spans="1:28" ht="15" customHeight="1" x14ac:dyDescent="0.2">
      <c r="A73" s="19"/>
      <c r="B73" s="601"/>
      <c r="C73" s="198"/>
      <c r="D73" s="205"/>
      <c r="E73" s="631"/>
      <c r="F73" s="239"/>
      <c r="G73" s="953" t="s">
        <v>87</v>
      </c>
      <c r="H73" s="954"/>
      <c r="I73" s="954"/>
      <c r="J73" s="954"/>
      <c r="K73" s="954"/>
      <c r="L73" s="954"/>
      <c r="M73" s="954"/>
      <c r="N73" s="955"/>
      <c r="O73" s="154" t="s">
        <v>86</v>
      </c>
      <c r="P73" s="14">
        <v>85</v>
      </c>
      <c r="Q73" s="11">
        <v>6</v>
      </c>
      <c r="R73" s="10">
        <v>3</v>
      </c>
      <c r="S73" s="443">
        <v>90038</v>
      </c>
      <c r="T73" s="25" t="s">
        <v>1</v>
      </c>
      <c r="U73" s="25" t="s">
        <v>1</v>
      </c>
      <c r="V73" s="307" t="s">
        <v>1</v>
      </c>
      <c r="W73" s="308"/>
      <c r="X73" s="309">
        <f t="shared" ref="X73:Z73" si="17">X74</f>
        <v>0</v>
      </c>
      <c r="Y73" s="309">
        <f t="shared" si="17"/>
        <v>0</v>
      </c>
      <c r="Z73" s="310">
        <f t="shared" si="17"/>
        <v>0</v>
      </c>
      <c r="AA73" s="8"/>
      <c r="AB73" s="3"/>
    </row>
    <row r="74" spans="1:28" ht="31.5" customHeight="1" x14ac:dyDescent="0.2">
      <c r="A74" s="19"/>
      <c r="B74" s="947" t="s">
        <v>92</v>
      </c>
      <c r="C74" s="948"/>
      <c r="D74" s="948"/>
      <c r="E74" s="948"/>
      <c r="F74" s="948"/>
      <c r="G74" s="948"/>
      <c r="H74" s="948"/>
      <c r="I74" s="948"/>
      <c r="J74" s="948"/>
      <c r="K74" s="948"/>
      <c r="L74" s="948"/>
      <c r="M74" s="948"/>
      <c r="N74" s="949"/>
      <c r="O74" s="154" t="s">
        <v>86</v>
      </c>
      <c r="P74" s="14">
        <v>85</v>
      </c>
      <c r="Q74" s="11">
        <v>6</v>
      </c>
      <c r="R74" s="10">
        <v>3</v>
      </c>
      <c r="S74" s="443">
        <v>90038</v>
      </c>
      <c r="T74" s="22">
        <v>4</v>
      </c>
      <c r="U74" s="25">
        <v>9</v>
      </c>
      <c r="V74" s="307" t="s">
        <v>1</v>
      </c>
      <c r="W74" s="308"/>
      <c r="X74" s="309">
        <f>X75</f>
        <v>0</v>
      </c>
      <c r="Y74" s="309">
        <f>Y75</f>
        <v>0</v>
      </c>
      <c r="Z74" s="310">
        <f>Z75</f>
        <v>0</v>
      </c>
      <c r="AA74" s="8"/>
      <c r="AB74" s="3"/>
    </row>
    <row r="75" spans="1:28" ht="15" customHeight="1" x14ac:dyDescent="0.2">
      <c r="A75" s="19"/>
      <c r="B75" s="947" t="s">
        <v>42</v>
      </c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9"/>
      <c r="O75" s="154" t="s">
        <v>86</v>
      </c>
      <c r="P75" s="14">
        <v>85</v>
      </c>
      <c r="Q75" s="11">
        <v>6</v>
      </c>
      <c r="R75" s="10">
        <v>3</v>
      </c>
      <c r="S75" s="443">
        <v>90038</v>
      </c>
      <c r="T75" s="14">
        <v>4</v>
      </c>
      <c r="U75" s="14">
        <v>9</v>
      </c>
      <c r="V75" s="311"/>
      <c r="W75" s="308"/>
      <c r="X75" s="321"/>
      <c r="Y75" s="321"/>
      <c r="Z75" s="322"/>
      <c r="AA75" s="8"/>
      <c r="AB75" s="3"/>
    </row>
    <row r="76" spans="1:28" ht="34.5" customHeight="1" x14ac:dyDescent="0.2">
      <c r="A76" s="19"/>
      <c r="B76" s="528"/>
      <c r="C76" s="504"/>
      <c r="D76" s="504"/>
      <c r="E76" s="504"/>
      <c r="F76" s="709"/>
      <c r="G76" s="709"/>
      <c r="H76" s="709"/>
      <c r="I76" s="709"/>
      <c r="J76" s="709"/>
      <c r="K76" s="709"/>
      <c r="L76" s="709"/>
      <c r="M76" s="709" t="s">
        <v>546</v>
      </c>
      <c r="N76" s="710"/>
      <c r="O76" s="154"/>
      <c r="P76" s="14">
        <v>85</v>
      </c>
      <c r="Q76" s="11">
        <v>6</v>
      </c>
      <c r="R76" s="10">
        <v>3</v>
      </c>
      <c r="S76" s="443">
        <v>90038</v>
      </c>
      <c r="T76" s="14">
        <v>4</v>
      </c>
      <c r="U76" s="14">
        <v>9</v>
      </c>
      <c r="V76" s="311"/>
      <c r="W76" s="308"/>
      <c r="X76" s="529">
        <f>X77</f>
        <v>840000</v>
      </c>
      <c r="Y76" s="529">
        <f t="shared" ref="Y76:Z76" si="18">Y77</f>
        <v>840000</v>
      </c>
      <c r="Z76" s="510">
        <f t="shared" si="18"/>
        <v>840000</v>
      </c>
      <c r="AA76" s="8"/>
      <c r="AB76" s="3"/>
    </row>
    <row r="77" spans="1:28" ht="31.5" customHeight="1" x14ac:dyDescent="0.2">
      <c r="A77" s="19"/>
      <c r="B77" s="528"/>
      <c r="C77" s="504"/>
      <c r="D77" s="504"/>
      <c r="E77" s="504"/>
      <c r="F77" s="709"/>
      <c r="G77" s="709"/>
      <c r="H77" s="709"/>
      <c r="I77" s="709"/>
      <c r="J77" s="709"/>
      <c r="K77" s="709"/>
      <c r="L77" s="709"/>
      <c r="M77" s="709" t="s">
        <v>42</v>
      </c>
      <c r="N77" s="710"/>
      <c r="O77" s="154"/>
      <c r="P77" s="14">
        <v>85</v>
      </c>
      <c r="Q77" s="11">
        <v>6</v>
      </c>
      <c r="R77" s="10">
        <v>3</v>
      </c>
      <c r="S77" s="443">
        <v>90038</v>
      </c>
      <c r="T77" s="14">
        <v>4</v>
      </c>
      <c r="U77" s="14">
        <v>9</v>
      </c>
      <c r="V77" s="508">
        <v>240</v>
      </c>
      <c r="W77" s="308"/>
      <c r="X77" s="317">
        <v>840000</v>
      </c>
      <c r="Y77" s="317">
        <v>840000</v>
      </c>
      <c r="Z77" s="318">
        <v>840000</v>
      </c>
      <c r="AA77" s="8"/>
      <c r="AB77" s="3"/>
    </row>
    <row r="78" spans="1:28" ht="29.25" customHeight="1" x14ac:dyDescent="0.2">
      <c r="A78" s="19"/>
      <c r="B78" s="201"/>
      <c r="C78" s="202"/>
      <c r="D78" s="203"/>
      <c r="E78" s="630"/>
      <c r="F78" s="953" t="s">
        <v>83</v>
      </c>
      <c r="G78" s="954"/>
      <c r="H78" s="954"/>
      <c r="I78" s="954"/>
      <c r="J78" s="954"/>
      <c r="K78" s="954"/>
      <c r="L78" s="954"/>
      <c r="M78" s="954"/>
      <c r="N78" s="955"/>
      <c r="O78" s="154" t="s">
        <v>82</v>
      </c>
      <c r="P78" s="35" t="s">
        <v>7</v>
      </c>
      <c r="Q78" s="101" t="s">
        <v>25</v>
      </c>
      <c r="R78" s="100" t="s">
        <v>79</v>
      </c>
      <c r="S78" s="102" t="s">
        <v>3</v>
      </c>
      <c r="T78" s="35" t="s">
        <v>1</v>
      </c>
      <c r="U78" s="35" t="s">
        <v>1</v>
      </c>
      <c r="V78" s="314" t="s">
        <v>1</v>
      </c>
      <c r="W78" s="308"/>
      <c r="X78" s="309">
        <f t="shared" ref="X78:Z79" si="19">X79</f>
        <v>923680.67</v>
      </c>
      <c r="Y78" s="309">
        <f>Y79</f>
        <v>1995003.74</v>
      </c>
      <c r="Z78" s="310">
        <f t="shared" si="19"/>
        <v>1517288.11</v>
      </c>
      <c r="AA78" s="8"/>
      <c r="AB78" s="3"/>
    </row>
    <row r="79" spans="1:28" ht="29.25" customHeight="1" x14ac:dyDescent="0.2">
      <c r="A79" s="19"/>
      <c r="B79" s="601"/>
      <c r="C79" s="198"/>
      <c r="D79" s="205"/>
      <c r="E79" s="631"/>
      <c r="F79" s="239"/>
      <c r="G79" s="953" t="s">
        <v>81</v>
      </c>
      <c r="H79" s="954"/>
      <c r="I79" s="954"/>
      <c r="J79" s="954"/>
      <c r="K79" s="954"/>
      <c r="L79" s="954"/>
      <c r="M79" s="954"/>
      <c r="N79" s="955"/>
      <c r="O79" s="154" t="s">
        <v>80</v>
      </c>
      <c r="P79" s="25" t="s">
        <v>7</v>
      </c>
      <c r="Q79" s="23" t="s">
        <v>25</v>
      </c>
      <c r="R79" s="22" t="s">
        <v>79</v>
      </c>
      <c r="S79" s="21" t="s">
        <v>78</v>
      </c>
      <c r="T79" s="25" t="s">
        <v>1</v>
      </c>
      <c r="U79" s="25" t="s">
        <v>1</v>
      </c>
      <c r="V79" s="307" t="s">
        <v>1</v>
      </c>
      <c r="W79" s="308"/>
      <c r="X79" s="309">
        <f t="shared" si="19"/>
        <v>923680.67</v>
      </c>
      <c r="Y79" s="309">
        <f>Y80</f>
        <v>1995003.74</v>
      </c>
      <c r="Z79" s="310">
        <f t="shared" si="19"/>
        <v>1517288.11</v>
      </c>
      <c r="AA79" s="8"/>
      <c r="AB79" s="3"/>
    </row>
    <row r="80" spans="1:28" ht="15" customHeight="1" x14ac:dyDescent="0.2">
      <c r="A80" s="19"/>
      <c r="B80" s="947" t="s">
        <v>92</v>
      </c>
      <c r="C80" s="948"/>
      <c r="D80" s="948"/>
      <c r="E80" s="948"/>
      <c r="F80" s="948"/>
      <c r="G80" s="948"/>
      <c r="H80" s="948"/>
      <c r="I80" s="948"/>
      <c r="J80" s="948"/>
      <c r="K80" s="948"/>
      <c r="L80" s="948"/>
      <c r="M80" s="948"/>
      <c r="N80" s="949"/>
      <c r="O80" s="154" t="s">
        <v>80</v>
      </c>
      <c r="P80" s="25" t="s">
        <v>7</v>
      </c>
      <c r="Q80" s="23" t="s">
        <v>25</v>
      </c>
      <c r="R80" s="22" t="s">
        <v>79</v>
      </c>
      <c r="S80" s="21" t="s">
        <v>78</v>
      </c>
      <c r="T80" s="25">
        <v>4</v>
      </c>
      <c r="U80" s="25">
        <v>9</v>
      </c>
      <c r="V80" s="307" t="s">
        <v>1</v>
      </c>
      <c r="W80" s="308"/>
      <c r="X80" s="309">
        <f>X81</f>
        <v>923680.67</v>
      </c>
      <c r="Y80" s="309">
        <f>Y81</f>
        <v>1995003.74</v>
      </c>
      <c r="Z80" s="310">
        <f>Z81</f>
        <v>1517288.11</v>
      </c>
      <c r="AA80" s="8"/>
      <c r="AB80" s="3"/>
    </row>
    <row r="81" spans="1:28" ht="29.25" customHeight="1" x14ac:dyDescent="0.2">
      <c r="A81" s="19"/>
      <c r="B81" s="947" t="s">
        <v>42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9"/>
      <c r="O81" s="154" t="s">
        <v>80</v>
      </c>
      <c r="P81" s="14" t="s">
        <v>7</v>
      </c>
      <c r="Q81" s="11" t="s">
        <v>25</v>
      </c>
      <c r="R81" s="10" t="s">
        <v>79</v>
      </c>
      <c r="S81" s="9" t="s">
        <v>78</v>
      </c>
      <c r="T81" s="14">
        <v>4</v>
      </c>
      <c r="U81" s="14">
        <v>9</v>
      </c>
      <c r="V81" s="311" t="s">
        <v>37</v>
      </c>
      <c r="W81" s="308"/>
      <c r="X81" s="312">
        <v>923680.67</v>
      </c>
      <c r="Y81" s="312">
        <v>1995003.74</v>
      </c>
      <c r="Z81" s="507">
        <v>1517288.11</v>
      </c>
      <c r="AA81" s="8"/>
      <c r="AB81" s="3"/>
    </row>
    <row r="82" spans="1:28" ht="29.25" customHeight="1" x14ac:dyDescent="0.2">
      <c r="A82" s="19"/>
      <c r="B82" s="201"/>
      <c r="C82" s="202"/>
      <c r="D82" s="203"/>
      <c r="E82" s="961" t="s">
        <v>92</v>
      </c>
      <c r="F82" s="962"/>
      <c r="G82" s="962"/>
      <c r="H82" s="962"/>
      <c r="I82" s="962"/>
      <c r="J82" s="962"/>
      <c r="K82" s="962"/>
      <c r="L82" s="962"/>
      <c r="M82" s="962"/>
      <c r="N82" s="963"/>
      <c r="O82" s="154" t="s">
        <v>70</v>
      </c>
      <c r="P82" s="78" t="s">
        <v>7</v>
      </c>
      <c r="Q82" s="98">
        <v>2</v>
      </c>
      <c r="R82" s="97" t="s">
        <v>4</v>
      </c>
      <c r="S82" s="99" t="s">
        <v>3</v>
      </c>
      <c r="T82" s="78" t="s">
        <v>1</v>
      </c>
      <c r="U82" s="78" t="s">
        <v>1</v>
      </c>
      <c r="V82" s="629" t="s">
        <v>1</v>
      </c>
      <c r="W82" s="308"/>
      <c r="X82" s="309">
        <f t="shared" ref="X82:Z84" si="20">X83</f>
        <v>26705860</v>
      </c>
      <c r="Y82" s="309">
        <f t="shared" si="20"/>
        <v>0</v>
      </c>
      <c r="Z82" s="310">
        <f t="shared" si="20"/>
        <v>0</v>
      </c>
      <c r="AA82" s="8"/>
      <c r="AB82" s="3"/>
    </row>
    <row r="83" spans="1:28" ht="29.25" customHeight="1" x14ac:dyDescent="0.2">
      <c r="A83" s="19"/>
      <c r="B83" s="600"/>
      <c r="C83" s="197"/>
      <c r="D83" s="204"/>
      <c r="E83" s="630"/>
      <c r="F83" s="953" t="s">
        <v>69</v>
      </c>
      <c r="G83" s="954"/>
      <c r="H83" s="954"/>
      <c r="I83" s="954"/>
      <c r="J83" s="954"/>
      <c r="K83" s="954"/>
      <c r="L83" s="954"/>
      <c r="M83" s="954"/>
      <c r="N83" s="955"/>
      <c r="O83" s="154" t="s">
        <v>68</v>
      </c>
      <c r="P83" s="25" t="s">
        <v>7</v>
      </c>
      <c r="Q83" s="23">
        <v>2</v>
      </c>
      <c r="R83" s="22">
        <v>0</v>
      </c>
      <c r="S83" s="21" t="s">
        <v>3</v>
      </c>
      <c r="T83" s="25" t="s">
        <v>1</v>
      </c>
      <c r="U83" s="25" t="s">
        <v>1</v>
      </c>
      <c r="V83" s="307" t="s">
        <v>1</v>
      </c>
      <c r="W83" s="308"/>
      <c r="X83" s="309">
        <f t="shared" si="20"/>
        <v>26705860</v>
      </c>
      <c r="Y83" s="309">
        <f t="shared" si="20"/>
        <v>0</v>
      </c>
      <c r="Z83" s="310">
        <f t="shared" si="20"/>
        <v>0</v>
      </c>
      <c r="AA83" s="8"/>
      <c r="AB83" s="3"/>
    </row>
    <row r="84" spans="1:28" ht="15" customHeight="1" x14ac:dyDescent="0.2">
      <c r="A84" s="19"/>
      <c r="B84" s="601"/>
      <c r="C84" s="198"/>
      <c r="D84" s="205"/>
      <c r="E84" s="631"/>
      <c r="F84" s="239"/>
      <c r="G84" s="953" t="s">
        <v>67</v>
      </c>
      <c r="H84" s="954"/>
      <c r="I84" s="954"/>
      <c r="J84" s="954"/>
      <c r="K84" s="954"/>
      <c r="L84" s="954"/>
      <c r="M84" s="954"/>
      <c r="N84" s="955"/>
      <c r="O84" s="154" t="s">
        <v>66</v>
      </c>
      <c r="P84" s="25" t="s">
        <v>7</v>
      </c>
      <c r="Q84" s="23">
        <v>2</v>
      </c>
      <c r="R84" s="22">
        <v>0</v>
      </c>
      <c r="S84" s="21">
        <v>0</v>
      </c>
      <c r="T84" s="25" t="s">
        <v>1</v>
      </c>
      <c r="U84" s="25" t="s">
        <v>1</v>
      </c>
      <c r="V84" s="307" t="s">
        <v>1</v>
      </c>
      <c r="W84" s="308"/>
      <c r="X84" s="309">
        <f>X86</f>
        <v>26705860</v>
      </c>
      <c r="Y84" s="309">
        <f t="shared" si="20"/>
        <v>0</v>
      </c>
      <c r="Z84" s="310">
        <f t="shared" si="20"/>
        <v>0</v>
      </c>
      <c r="AA84" s="8"/>
      <c r="AB84" s="3"/>
    </row>
    <row r="85" spans="1:28" ht="29.25" customHeight="1" x14ac:dyDescent="0.2">
      <c r="A85" s="19"/>
      <c r="B85" s="947" t="s">
        <v>72</v>
      </c>
      <c r="C85" s="948"/>
      <c r="D85" s="948"/>
      <c r="E85" s="948"/>
      <c r="F85" s="948"/>
      <c r="G85" s="948"/>
      <c r="H85" s="948"/>
      <c r="I85" s="948"/>
      <c r="J85" s="948"/>
      <c r="K85" s="948"/>
      <c r="L85" s="948"/>
      <c r="M85" s="948"/>
      <c r="N85" s="949"/>
      <c r="O85" s="154" t="s">
        <v>66</v>
      </c>
      <c r="P85" s="25" t="s">
        <v>7</v>
      </c>
      <c r="Q85" s="23">
        <v>2</v>
      </c>
      <c r="R85" s="22">
        <v>5</v>
      </c>
      <c r="S85" s="21">
        <v>0</v>
      </c>
      <c r="T85" s="25">
        <v>4</v>
      </c>
      <c r="U85" s="25">
        <v>9</v>
      </c>
      <c r="V85" s="307" t="s">
        <v>1</v>
      </c>
      <c r="W85" s="308"/>
      <c r="X85" s="309">
        <f>X86</f>
        <v>26705860</v>
      </c>
      <c r="Y85" s="309">
        <f>Y86</f>
        <v>0</v>
      </c>
      <c r="Z85" s="310">
        <f>Z86</f>
        <v>0</v>
      </c>
      <c r="AA85" s="8"/>
      <c r="AB85" s="3"/>
    </row>
    <row r="86" spans="1:28" ht="31.9" customHeight="1" x14ac:dyDescent="0.2">
      <c r="A86" s="19"/>
      <c r="B86" s="947" t="s">
        <v>739</v>
      </c>
      <c r="C86" s="948"/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9"/>
      <c r="O86" s="154" t="s">
        <v>66</v>
      </c>
      <c r="P86" s="14" t="s">
        <v>7</v>
      </c>
      <c r="Q86" s="11">
        <v>2</v>
      </c>
      <c r="R86" s="10">
        <v>5</v>
      </c>
      <c r="S86" s="9" t="s">
        <v>736</v>
      </c>
      <c r="T86" s="14">
        <v>4</v>
      </c>
      <c r="U86" s="14">
        <v>9</v>
      </c>
      <c r="V86" s="311" t="s">
        <v>37</v>
      </c>
      <c r="W86" s="308"/>
      <c r="X86" s="312">
        <v>26705860</v>
      </c>
      <c r="Y86" s="312"/>
      <c r="Z86" s="507"/>
      <c r="AA86" s="8"/>
      <c r="AB86" s="3"/>
    </row>
    <row r="87" spans="1:28" ht="15" customHeight="1" x14ac:dyDescent="0.2">
      <c r="A87" s="19"/>
      <c r="B87" s="201"/>
      <c r="C87" s="202"/>
      <c r="D87" s="203"/>
      <c r="E87" s="961" t="s">
        <v>61</v>
      </c>
      <c r="F87" s="962"/>
      <c r="G87" s="962"/>
      <c r="H87" s="962"/>
      <c r="I87" s="962"/>
      <c r="J87" s="962"/>
      <c r="K87" s="962"/>
      <c r="L87" s="962"/>
      <c r="M87" s="962"/>
      <c r="N87" s="963"/>
      <c r="O87" s="154" t="s">
        <v>60</v>
      </c>
      <c r="P87" s="78" t="s">
        <v>7</v>
      </c>
      <c r="Q87" s="98" t="s">
        <v>55</v>
      </c>
      <c r="R87" s="97" t="s">
        <v>4</v>
      </c>
      <c r="S87" s="99" t="s">
        <v>3</v>
      </c>
      <c r="T87" s="78" t="s">
        <v>1</v>
      </c>
      <c r="U87" s="78" t="s">
        <v>1</v>
      </c>
      <c r="V87" s="629" t="s">
        <v>1</v>
      </c>
      <c r="W87" s="308"/>
      <c r="X87" s="309">
        <f>X90+X94</f>
        <v>8137600</v>
      </c>
      <c r="Y87" s="309">
        <f>Y91</f>
        <v>350000</v>
      </c>
      <c r="Z87" s="310">
        <f>Z91</f>
        <v>50000</v>
      </c>
      <c r="AA87" s="8"/>
      <c r="AB87" s="3"/>
    </row>
    <row r="88" spans="1:28" ht="33" customHeight="1" x14ac:dyDescent="0.2">
      <c r="A88" s="19"/>
      <c r="B88" s="201"/>
      <c r="C88" s="202"/>
      <c r="D88" s="802"/>
      <c r="E88" s="803"/>
      <c r="F88" s="800"/>
      <c r="G88" s="800"/>
      <c r="H88" s="800"/>
      <c r="I88" s="800"/>
      <c r="J88" s="800"/>
      <c r="K88" s="800"/>
      <c r="L88" s="800"/>
      <c r="M88" s="787" t="s">
        <v>622</v>
      </c>
      <c r="N88" s="801"/>
      <c r="O88" s="154"/>
      <c r="P88" s="14" t="s">
        <v>7</v>
      </c>
      <c r="Q88" s="11">
        <v>5</v>
      </c>
      <c r="R88" s="10">
        <v>0</v>
      </c>
      <c r="S88" s="9">
        <v>0</v>
      </c>
      <c r="T88" s="14"/>
      <c r="U88" s="14"/>
      <c r="V88" s="311"/>
      <c r="W88" s="308"/>
      <c r="X88" s="309"/>
      <c r="Y88" s="309"/>
      <c r="Z88" s="310"/>
      <c r="AA88" s="8"/>
      <c r="AB88" s="795"/>
    </row>
    <row r="89" spans="1:28" ht="34.15" customHeight="1" x14ac:dyDescent="0.2">
      <c r="A89" s="19"/>
      <c r="B89" s="201"/>
      <c r="C89" s="202"/>
      <c r="D89" s="802"/>
      <c r="E89" s="803"/>
      <c r="F89" s="800"/>
      <c r="G89" s="800"/>
      <c r="H89" s="800"/>
      <c r="I89" s="800"/>
      <c r="J89" s="800"/>
      <c r="K89" s="800"/>
      <c r="L89" s="800"/>
      <c r="M89" s="794" t="s">
        <v>621</v>
      </c>
      <c r="N89" s="801"/>
      <c r="O89" s="154"/>
      <c r="P89" s="14" t="s">
        <v>7</v>
      </c>
      <c r="Q89" s="11">
        <v>5</v>
      </c>
      <c r="R89" s="10">
        <v>2</v>
      </c>
      <c r="S89" s="9">
        <v>0</v>
      </c>
      <c r="T89" s="14"/>
      <c r="U89" s="14"/>
      <c r="V89" s="311"/>
      <c r="W89" s="308"/>
      <c r="X89" s="309">
        <f>X90</f>
        <v>8072728</v>
      </c>
      <c r="Y89" s="309"/>
      <c r="Z89" s="310"/>
      <c r="AA89" s="8"/>
      <c r="AB89" s="795"/>
    </row>
    <row r="90" spans="1:28" ht="22.9" customHeight="1" x14ac:dyDescent="0.2">
      <c r="A90" s="19"/>
      <c r="B90" s="201"/>
      <c r="C90" s="202"/>
      <c r="D90" s="802"/>
      <c r="E90" s="803"/>
      <c r="F90" s="800"/>
      <c r="G90" s="800"/>
      <c r="H90" s="800"/>
      <c r="I90" s="800"/>
      <c r="J90" s="800"/>
      <c r="K90" s="800"/>
      <c r="L90" s="800"/>
      <c r="M90" s="800" t="s">
        <v>740</v>
      </c>
      <c r="N90" s="801"/>
      <c r="O90" s="154"/>
      <c r="P90" s="14" t="s">
        <v>7</v>
      </c>
      <c r="Q90" s="11">
        <v>5</v>
      </c>
      <c r="R90" s="10">
        <v>2</v>
      </c>
      <c r="S90" s="9" t="s">
        <v>713</v>
      </c>
      <c r="T90" s="14">
        <v>5</v>
      </c>
      <c r="U90" s="14">
        <v>2</v>
      </c>
      <c r="V90" s="508">
        <v>410</v>
      </c>
      <c r="W90" s="308"/>
      <c r="X90" s="773">
        <v>8072728</v>
      </c>
      <c r="Y90" s="773"/>
      <c r="Z90" s="774"/>
      <c r="AA90" s="8"/>
      <c r="AB90" s="795"/>
    </row>
    <row r="91" spans="1:28" ht="15" customHeight="1" x14ac:dyDescent="0.2">
      <c r="A91" s="19"/>
      <c r="B91" s="600"/>
      <c r="C91" s="197"/>
      <c r="D91" s="204"/>
      <c r="E91" s="630"/>
      <c r="F91" s="953" t="s">
        <v>59</v>
      </c>
      <c r="G91" s="954"/>
      <c r="H91" s="954"/>
      <c r="I91" s="954"/>
      <c r="J91" s="954"/>
      <c r="K91" s="954"/>
      <c r="L91" s="954"/>
      <c r="M91" s="954"/>
      <c r="N91" s="955"/>
      <c r="O91" s="154" t="s">
        <v>58</v>
      </c>
      <c r="P91" s="25" t="s">
        <v>7</v>
      </c>
      <c r="Q91" s="23" t="s">
        <v>55</v>
      </c>
      <c r="R91" s="22" t="s">
        <v>39</v>
      </c>
      <c r="S91" s="21" t="s">
        <v>3</v>
      </c>
      <c r="T91" s="25" t="s">
        <v>1</v>
      </c>
      <c r="U91" s="25" t="s">
        <v>1</v>
      </c>
      <c r="V91" s="307" t="s">
        <v>1</v>
      </c>
      <c r="W91" s="308"/>
      <c r="X91" s="309">
        <f t="shared" ref="X91:Z92" si="21">X92</f>
        <v>64872</v>
      </c>
      <c r="Y91" s="309">
        <f t="shared" si="21"/>
        <v>350000</v>
      </c>
      <c r="Z91" s="310">
        <f t="shared" si="21"/>
        <v>50000</v>
      </c>
      <c r="AA91" s="8"/>
      <c r="AB91" s="3"/>
    </row>
    <row r="92" spans="1:28" ht="15" customHeight="1" x14ac:dyDescent="0.2">
      <c r="A92" s="19"/>
      <c r="B92" s="601"/>
      <c r="C92" s="198"/>
      <c r="D92" s="205"/>
      <c r="E92" s="631"/>
      <c r="F92" s="239"/>
      <c r="G92" s="953" t="s">
        <v>57</v>
      </c>
      <c r="H92" s="954"/>
      <c r="I92" s="954"/>
      <c r="J92" s="954"/>
      <c r="K92" s="954"/>
      <c r="L92" s="954"/>
      <c r="M92" s="954"/>
      <c r="N92" s="955"/>
      <c r="O92" s="154" t="s">
        <v>56</v>
      </c>
      <c r="P92" s="25" t="s">
        <v>7</v>
      </c>
      <c r="Q92" s="23" t="s">
        <v>55</v>
      </c>
      <c r="R92" s="22" t="s">
        <v>39</v>
      </c>
      <c r="S92" s="21" t="s">
        <v>54</v>
      </c>
      <c r="T92" s="25" t="s">
        <v>1</v>
      </c>
      <c r="U92" s="25" t="s">
        <v>1</v>
      </c>
      <c r="V92" s="307" t="s">
        <v>1</v>
      </c>
      <c r="W92" s="308"/>
      <c r="X92" s="309">
        <f t="shared" si="21"/>
        <v>64872</v>
      </c>
      <c r="Y92" s="309">
        <f t="shared" si="21"/>
        <v>350000</v>
      </c>
      <c r="Z92" s="310">
        <f t="shared" si="21"/>
        <v>50000</v>
      </c>
      <c r="AA92" s="8"/>
      <c r="AB92" s="3"/>
    </row>
    <row r="93" spans="1:28" ht="20.25" customHeight="1" x14ac:dyDescent="0.2">
      <c r="A93" s="19"/>
      <c r="B93" s="947" t="s">
        <v>62</v>
      </c>
      <c r="C93" s="948"/>
      <c r="D93" s="948"/>
      <c r="E93" s="948"/>
      <c r="F93" s="948"/>
      <c r="G93" s="948"/>
      <c r="H93" s="948"/>
      <c r="I93" s="948"/>
      <c r="J93" s="948"/>
      <c r="K93" s="948"/>
      <c r="L93" s="948"/>
      <c r="M93" s="948"/>
      <c r="N93" s="949"/>
      <c r="O93" s="154" t="s">
        <v>56</v>
      </c>
      <c r="P93" s="25" t="s">
        <v>7</v>
      </c>
      <c r="Q93" s="23" t="s">
        <v>55</v>
      </c>
      <c r="R93" s="22" t="s">
        <v>39</v>
      </c>
      <c r="S93" s="21" t="s">
        <v>54</v>
      </c>
      <c r="T93" s="25">
        <v>5</v>
      </c>
      <c r="U93" s="25">
        <v>2</v>
      </c>
      <c r="V93" s="307" t="s">
        <v>1</v>
      </c>
      <c r="W93" s="308"/>
      <c r="X93" s="309">
        <f>X94</f>
        <v>64872</v>
      </c>
      <c r="Y93" s="309">
        <f t="shared" ref="Y93:Z93" si="22">SUM(Y94)</f>
        <v>350000</v>
      </c>
      <c r="Z93" s="526">
        <f t="shared" si="22"/>
        <v>50000</v>
      </c>
      <c r="AA93" s="8"/>
      <c r="AB93" s="3"/>
    </row>
    <row r="94" spans="1:28" ht="29.25" customHeight="1" x14ac:dyDescent="0.2">
      <c r="A94" s="19"/>
      <c r="B94" s="947" t="s">
        <v>42</v>
      </c>
      <c r="C94" s="948"/>
      <c r="D94" s="948"/>
      <c r="E94" s="948"/>
      <c r="F94" s="948"/>
      <c r="G94" s="948"/>
      <c r="H94" s="948"/>
      <c r="I94" s="948"/>
      <c r="J94" s="948"/>
      <c r="K94" s="948"/>
      <c r="L94" s="948"/>
      <c r="M94" s="948"/>
      <c r="N94" s="949"/>
      <c r="O94" s="154" t="s">
        <v>56</v>
      </c>
      <c r="P94" s="14" t="s">
        <v>7</v>
      </c>
      <c r="Q94" s="11" t="s">
        <v>55</v>
      </c>
      <c r="R94" s="10" t="s">
        <v>39</v>
      </c>
      <c r="S94" s="9" t="s">
        <v>54</v>
      </c>
      <c r="T94" s="14">
        <v>5</v>
      </c>
      <c r="U94" s="14">
        <v>2</v>
      </c>
      <c r="V94" s="311" t="s">
        <v>37</v>
      </c>
      <c r="W94" s="308"/>
      <c r="X94" s="773">
        <v>64872</v>
      </c>
      <c r="Y94" s="773">
        <v>350000</v>
      </c>
      <c r="Z94" s="774">
        <v>50000</v>
      </c>
      <c r="AA94" s="8"/>
      <c r="AB94" s="3"/>
    </row>
    <row r="95" spans="1:28" ht="15" customHeight="1" x14ac:dyDescent="0.2">
      <c r="A95" s="19"/>
      <c r="B95" s="201"/>
      <c r="C95" s="202"/>
      <c r="D95" s="203"/>
      <c r="E95" s="973" t="s">
        <v>52</v>
      </c>
      <c r="F95" s="974"/>
      <c r="G95" s="974"/>
      <c r="H95" s="974"/>
      <c r="I95" s="974"/>
      <c r="J95" s="974"/>
      <c r="K95" s="974"/>
      <c r="L95" s="974"/>
      <c r="M95" s="974"/>
      <c r="N95" s="975"/>
      <c r="O95" s="487" t="s">
        <v>51</v>
      </c>
      <c r="P95" s="78" t="s">
        <v>7</v>
      </c>
      <c r="Q95" s="98" t="s">
        <v>40</v>
      </c>
      <c r="R95" s="97" t="s">
        <v>4</v>
      </c>
      <c r="S95" s="99" t="s">
        <v>3</v>
      </c>
      <c r="T95" s="78">
        <v>5</v>
      </c>
      <c r="U95" s="78">
        <v>3</v>
      </c>
      <c r="V95" s="629" t="s">
        <v>1</v>
      </c>
      <c r="W95" s="506"/>
      <c r="X95" s="320">
        <f>X96</f>
        <v>3600000</v>
      </c>
      <c r="Y95" s="320">
        <f>Y96</f>
        <v>3500000</v>
      </c>
      <c r="Z95" s="775">
        <f>Z96</f>
        <v>2917000</v>
      </c>
      <c r="AA95" s="8"/>
      <c r="AB95" s="3"/>
    </row>
    <row r="96" spans="1:28" ht="21.75" customHeight="1" x14ac:dyDescent="0.2">
      <c r="A96" s="19"/>
      <c r="B96" s="600"/>
      <c r="C96" s="197"/>
      <c r="D96" s="204"/>
      <c r="E96" s="630"/>
      <c r="F96" s="953" t="s">
        <v>50</v>
      </c>
      <c r="G96" s="954"/>
      <c r="H96" s="954"/>
      <c r="I96" s="954"/>
      <c r="J96" s="954"/>
      <c r="K96" s="954"/>
      <c r="L96" s="954"/>
      <c r="M96" s="954"/>
      <c r="N96" s="955"/>
      <c r="O96" s="154" t="s">
        <v>49</v>
      </c>
      <c r="P96" s="25" t="s">
        <v>7</v>
      </c>
      <c r="Q96" s="23" t="s">
        <v>40</v>
      </c>
      <c r="R96" s="22" t="s">
        <v>6</v>
      </c>
      <c r="S96" s="21" t="s">
        <v>3</v>
      </c>
      <c r="T96" s="25" t="s">
        <v>1</v>
      </c>
      <c r="U96" s="25" t="s">
        <v>1</v>
      </c>
      <c r="V96" s="307" t="s">
        <v>1</v>
      </c>
      <c r="W96" s="308"/>
      <c r="X96" s="309">
        <f>X99+X109</f>
        <v>3600000</v>
      </c>
      <c r="Y96" s="309">
        <f>Y109+Y99</f>
        <v>3500000</v>
      </c>
      <c r="Z96" s="310">
        <f>Z99+Z109</f>
        <v>2917000</v>
      </c>
      <c r="AA96" s="8"/>
      <c r="AB96" s="3"/>
    </row>
    <row r="97" spans="1:28" ht="15" customHeight="1" x14ac:dyDescent="0.2">
      <c r="A97" s="19"/>
      <c r="B97" s="601"/>
      <c r="C97" s="198"/>
      <c r="D97" s="205"/>
      <c r="E97" s="631"/>
      <c r="F97" s="239"/>
      <c r="G97" s="953" t="s">
        <v>48</v>
      </c>
      <c r="H97" s="954"/>
      <c r="I97" s="954"/>
      <c r="J97" s="954"/>
      <c r="K97" s="954"/>
      <c r="L97" s="954"/>
      <c r="M97" s="954"/>
      <c r="N97" s="955"/>
      <c r="O97" s="154" t="s">
        <v>47</v>
      </c>
      <c r="P97" s="25" t="s">
        <v>7</v>
      </c>
      <c r="Q97" s="23" t="s">
        <v>40</v>
      </c>
      <c r="R97" s="22" t="s">
        <v>6</v>
      </c>
      <c r="S97" s="21" t="s">
        <v>46</v>
      </c>
      <c r="T97" s="25" t="s">
        <v>1</v>
      </c>
      <c r="U97" s="25" t="s">
        <v>1</v>
      </c>
      <c r="V97" s="307" t="s">
        <v>1</v>
      </c>
      <c r="W97" s="308"/>
      <c r="X97" s="309">
        <f>X99</f>
        <v>600000</v>
      </c>
      <c r="Y97" s="309">
        <f t="shared" ref="X97:Z98" si="23">Y98</f>
        <v>500000</v>
      </c>
      <c r="Z97" s="310">
        <f t="shared" si="23"/>
        <v>167000</v>
      </c>
      <c r="AA97" s="8"/>
      <c r="AB97" s="3"/>
    </row>
    <row r="98" spans="1:28" ht="15" customHeight="1" x14ac:dyDescent="0.2">
      <c r="A98" s="19"/>
      <c r="B98" s="947" t="s">
        <v>53</v>
      </c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9"/>
      <c r="O98" s="154" t="s">
        <v>47</v>
      </c>
      <c r="P98" s="25" t="s">
        <v>7</v>
      </c>
      <c r="Q98" s="23" t="s">
        <v>40</v>
      </c>
      <c r="R98" s="22" t="s">
        <v>6</v>
      </c>
      <c r="S98" s="21" t="s">
        <v>46</v>
      </c>
      <c r="T98" s="25">
        <v>5</v>
      </c>
      <c r="U98" s="25">
        <v>3</v>
      </c>
      <c r="V98" s="307" t="s">
        <v>1</v>
      </c>
      <c r="W98" s="308"/>
      <c r="X98" s="309">
        <f t="shared" si="23"/>
        <v>600000</v>
      </c>
      <c r="Y98" s="309">
        <f>Y99</f>
        <v>500000</v>
      </c>
      <c r="Z98" s="310">
        <f>Z99</f>
        <v>167000</v>
      </c>
      <c r="AA98" s="8"/>
      <c r="AB98" s="3"/>
    </row>
    <row r="99" spans="1:28" ht="15" customHeight="1" x14ac:dyDescent="0.2">
      <c r="A99" s="19"/>
      <c r="B99" s="947" t="s">
        <v>42</v>
      </c>
      <c r="C99" s="948"/>
      <c r="D99" s="948"/>
      <c r="E99" s="948"/>
      <c r="F99" s="948"/>
      <c r="G99" s="948"/>
      <c r="H99" s="948"/>
      <c r="I99" s="948"/>
      <c r="J99" s="948"/>
      <c r="K99" s="948"/>
      <c r="L99" s="948"/>
      <c r="M99" s="948"/>
      <c r="N99" s="949"/>
      <c r="O99" s="154" t="s">
        <v>47</v>
      </c>
      <c r="P99" s="14" t="s">
        <v>7</v>
      </c>
      <c r="Q99" s="11" t="s">
        <v>40</v>
      </c>
      <c r="R99" s="10" t="s">
        <v>6</v>
      </c>
      <c r="S99" s="9" t="s">
        <v>46</v>
      </c>
      <c r="T99" s="14">
        <v>5</v>
      </c>
      <c r="U99" s="14">
        <v>3</v>
      </c>
      <c r="V99" s="311" t="s">
        <v>37</v>
      </c>
      <c r="W99" s="308"/>
      <c r="X99" s="312">
        <v>600000</v>
      </c>
      <c r="Y99" s="312">
        <v>500000</v>
      </c>
      <c r="Z99" s="507">
        <v>167000</v>
      </c>
      <c r="AA99" s="8"/>
      <c r="AB99" s="3"/>
    </row>
    <row r="100" spans="1:28" ht="15" customHeight="1" x14ac:dyDescent="0.2">
      <c r="A100" s="19"/>
      <c r="B100" s="201"/>
      <c r="C100" s="504"/>
      <c r="D100" s="528"/>
      <c r="E100" s="528"/>
      <c r="F100" s="201"/>
      <c r="G100" s="200"/>
      <c r="H100" s="200"/>
      <c r="I100" s="200"/>
      <c r="J100" s="200"/>
      <c r="K100" s="200"/>
      <c r="L100" s="505"/>
      <c r="M100" s="789" t="s">
        <v>627</v>
      </c>
      <c r="N100" s="600"/>
      <c r="O100" s="154"/>
      <c r="P100" s="14">
        <v>85</v>
      </c>
      <c r="Q100" s="11">
        <v>6</v>
      </c>
      <c r="R100" s="10">
        <v>1</v>
      </c>
      <c r="S100" s="9">
        <v>55550</v>
      </c>
      <c r="T100" s="14"/>
      <c r="U100" s="14"/>
      <c r="V100" s="311"/>
      <c r="W100" s="308"/>
      <c r="X100" s="529">
        <f>X101</f>
        <v>0</v>
      </c>
      <c r="Y100" s="529">
        <f t="shared" ref="Y100:Z104" si="24">Y101</f>
        <v>0</v>
      </c>
      <c r="Z100" s="530">
        <f t="shared" si="24"/>
        <v>0</v>
      </c>
      <c r="AA100" s="8"/>
      <c r="AB100" s="3"/>
    </row>
    <row r="101" spans="1:28" ht="18.75" customHeight="1" x14ac:dyDescent="0.2">
      <c r="A101" s="19"/>
      <c r="B101" s="201"/>
      <c r="C101" s="504"/>
      <c r="D101" s="528"/>
      <c r="E101" s="528"/>
      <c r="F101" s="201"/>
      <c r="G101" s="200"/>
      <c r="H101" s="200"/>
      <c r="I101" s="200"/>
      <c r="J101" s="200"/>
      <c r="K101" s="200"/>
      <c r="L101" s="505"/>
      <c r="M101" s="789" t="s">
        <v>628</v>
      </c>
      <c r="N101" s="600"/>
      <c r="O101" s="154"/>
      <c r="P101" s="14">
        <v>85</v>
      </c>
      <c r="Q101" s="11">
        <v>6</v>
      </c>
      <c r="R101" s="10">
        <v>1</v>
      </c>
      <c r="S101" s="9">
        <v>55550</v>
      </c>
      <c r="T101" s="14">
        <v>5</v>
      </c>
      <c r="U101" s="14">
        <v>3</v>
      </c>
      <c r="V101" s="311"/>
      <c r="W101" s="308"/>
      <c r="X101" s="529">
        <f>X102</f>
        <v>0</v>
      </c>
      <c r="Y101" s="529">
        <f>Y104</f>
        <v>0</v>
      </c>
      <c r="Z101" s="530">
        <f>Z104</f>
        <v>0</v>
      </c>
      <c r="AA101" s="8"/>
      <c r="AB101" s="3"/>
    </row>
    <row r="102" spans="1:28" ht="18.75" customHeight="1" x14ac:dyDescent="0.2">
      <c r="A102" s="19"/>
      <c r="B102" s="201"/>
      <c r="C102" s="504"/>
      <c r="D102" s="528"/>
      <c r="E102" s="528"/>
      <c r="F102" s="201"/>
      <c r="G102" s="200"/>
      <c r="H102" s="200"/>
      <c r="I102" s="200"/>
      <c r="J102" s="200"/>
      <c r="K102" s="200"/>
      <c r="L102" s="505"/>
      <c r="M102" s="603" t="s">
        <v>628</v>
      </c>
      <c r="N102" s="798"/>
      <c r="O102" s="154"/>
      <c r="P102" s="14">
        <v>85</v>
      </c>
      <c r="Q102" s="11">
        <v>6</v>
      </c>
      <c r="R102" s="10">
        <v>1</v>
      </c>
      <c r="S102" s="9">
        <v>55550</v>
      </c>
      <c r="T102" s="14">
        <v>5</v>
      </c>
      <c r="U102" s="14">
        <v>3</v>
      </c>
      <c r="V102" s="508">
        <v>410</v>
      </c>
      <c r="W102" s="308"/>
      <c r="X102" s="317"/>
      <c r="Y102" s="317"/>
      <c r="Z102" s="507"/>
      <c r="AA102" s="8"/>
      <c r="AB102" s="795"/>
    </row>
    <row r="103" spans="1:28" ht="34.15" customHeight="1" x14ac:dyDescent="0.2">
      <c r="A103" s="19"/>
      <c r="B103" s="201"/>
      <c r="C103" s="504"/>
      <c r="D103" s="528"/>
      <c r="E103" s="528"/>
      <c r="F103" s="201"/>
      <c r="G103" s="200"/>
      <c r="H103" s="200"/>
      <c r="I103" s="200"/>
      <c r="J103" s="200"/>
      <c r="K103" s="200"/>
      <c r="L103" s="505"/>
      <c r="M103" s="75" t="s">
        <v>624</v>
      </c>
      <c r="N103" s="798"/>
      <c r="O103" s="154"/>
      <c r="P103" s="14">
        <v>85</v>
      </c>
      <c r="Q103" s="11">
        <v>6</v>
      </c>
      <c r="R103" s="10">
        <v>1</v>
      </c>
      <c r="S103" s="9" t="s">
        <v>623</v>
      </c>
      <c r="T103" s="14"/>
      <c r="U103" s="14"/>
      <c r="V103" s="311"/>
      <c r="W103" s="308"/>
      <c r="X103" s="529">
        <f>X104</f>
        <v>0</v>
      </c>
      <c r="Y103" s="529"/>
      <c r="Z103" s="530"/>
      <c r="AA103" s="8"/>
      <c r="AB103" s="795"/>
    </row>
    <row r="104" spans="1:28" ht="19.5" customHeight="1" x14ac:dyDescent="0.2">
      <c r="A104" s="19"/>
      <c r="B104" s="201"/>
      <c r="C104" s="504"/>
      <c r="D104" s="528"/>
      <c r="E104" s="528"/>
      <c r="F104" s="201"/>
      <c r="G104" s="200"/>
      <c r="H104" s="200"/>
      <c r="I104" s="200"/>
      <c r="J104" s="200"/>
      <c r="K104" s="200"/>
      <c r="L104" s="505"/>
      <c r="M104" s="603" t="s">
        <v>625</v>
      </c>
      <c r="N104" s="600"/>
      <c r="O104" s="154"/>
      <c r="P104" s="14">
        <v>85</v>
      </c>
      <c r="Q104" s="11">
        <v>6</v>
      </c>
      <c r="R104" s="10">
        <v>1</v>
      </c>
      <c r="S104" s="9" t="s">
        <v>623</v>
      </c>
      <c r="T104" s="14">
        <v>5</v>
      </c>
      <c r="U104" s="14">
        <v>3</v>
      </c>
      <c r="V104" s="311"/>
      <c r="W104" s="308"/>
      <c r="X104" s="529">
        <f>X105</f>
        <v>0</v>
      </c>
      <c r="Y104" s="529">
        <f t="shared" si="24"/>
        <v>0</v>
      </c>
      <c r="Z104" s="510">
        <f t="shared" si="24"/>
        <v>0</v>
      </c>
      <c r="AA104" s="8"/>
      <c r="AB104" s="3"/>
    </row>
    <row r="105" spans="1:28" ht="30.75" customHeight="1" x14ac:dyDescent="0.2">
      <c r="A105" s="19"/>
      <c r="B105" s="201"/>
      <c r="C105" s="504"/>
      <c r="D105" s="528"/>
      <c r="E105" s="528"/>
      <c r="F105" s="201"/>
      <c r="G105" s="200"/>
      <c r="H105" s="200"/>
      <c r="I105" s="200"/>
      <c r="J105" s="200"/>
      <c r="K105" s="200"/>
      <c r="L105" s="505"/>
      <c r="M105" s="603" t="s">
        <v>625</v>
      </c>
      <c r="N105" s="600"/>
      <c r="O105" s="154"/>
      <c r="P105" s="14">
        <v>85</v>
      </c>
      <c r="Q105" s="11">
        <v>6</v>
      </c>
      <c r="R105" s="10">
        <v>1</v>
      </c>
      <c r="S105" s="9" t="s">
        <v>623</v>
      </c>
      <c r="T105" s="14">
        <v>5</v>
      </c>
      <c r="U105" s="14">
        <v>3</v>
      </c>
      <c r="V105" s="508">
        <v>410</v>
      </c>
      <c r="W105" s="308"/>
      <c r="X105" s="317"/>
      <c r="Y105" s="317"/>
      <c r="Z105" s="507"/>
      <c r="AA105" s="8"/>
      <c r="AB105" s="3"/>
    </row>
    <row r="106" spans="1:28" ht="20.25" customHeight="1" x14ac:dyDescent="0.2">
      <c r="A106" s="19"/>
      <c r="B106" s="201"/>
      <c r="C106" s="202"/>
      <c r="D106" s="203"/>
      <c r="E106" s="630"/>
      <c r="F106" s="970" t="s">
        <v>45</v>
      </c>
      <c r="G106" s="971"/>
      <c r="H106" s="971"/>
      <c r="I106" s="971"/>
      <c r="J106" s="971"/>
      <c r="K106" s="971"/>
      <c r="L106" s="971"/>
      <c r="M106" s="971"/>
      <c r="N106" s="972"/>
      <c r="O106" s="487" t="s">
        <v>44</v>
      </c>
      <c r="P106" s="35" t="s">
        <v>7</v>
      </c>
      <c r="Q106" s="101" t="s">
        <v>40</v>
      </c>
      <c r="R106" s="100" t="s">
        <v>39</v>
      </c>
      <c r="S106" s="102" t="s">
        <v>3</v>
      </c>
      <c r="T106" s="35" t="s">
        <v>1</v>
      </c>
      <c r="U106" s="35" t="s">
        <v>1</v>
      </c>
      <c r="V106" s="314" t="s">
        <v>1</v>
      </c>
      <c r="W106" s="308"/>
      <c r="X106" s="309">
        <f t="shared" ref="X106:Z107" si="25">X107</f>
        <v>3000000</v>
      </c>
      <c r="Y106" s="309">
        <f t="shared" si="25"/>
        <v>3000000</v>
      </c>
      <c r="Z106" s="310">
        <f t="shared" si="25"/>
        <v>2750000</v>
      </c>
      <c r="AA106" s="8"/>
      <c r="AB106" s="3"/>
    </row>
    <row r="107" spans="1:28" ht="20.25" customHeight="1" x14ac:dyDescent="0.2">
      <c r="A107" s="19"/>
      <c r="B107" s="601"/>
      <c r="C107" s="198"/>
      <c r="D107" s="205"/>
      <c r="E107" s="631"/>
      <c r="F107" s="239"/>
      <c r="G107" s="953" t="s">
        <v>43</v>
      </c>
      <c r="H107" s="954"/>
      <c r="I107" s="954"/>
      <c r="J107" s="954"/>
      <c r="K107" s="954"/>
      <c r="L107" s="954"/>
      <c r="M107" s="954"/>
      <c r="N107" s="955"/>
      <c r="O107" s="154" t="s">
        <v>41</v>
      </c>
      <c r="P107" s="25" t="s">
        <v>7</v>
      </c>
      <c r="Q107" s="23" t="s">
        <v>40</v>
      </c>
      <c r="R107" s="22" t="s">
        <v>39</v>
      </c>
      <c r="S107" s="21" t="s">
        <v>38</v>
      </c>
      <c r="T107" s="25" t="s">
        <v>1</v>
      </c>
      <c r="U107" s="25" t="s">
        <v>1</v>
      </c>
      <c r="V107" s="307" t="s">
        <v>1</v>
      </c>
      <c r="W107" s="308"/>
      <c r="X107" s="309">
        <f t="shared" si="25"/>
        <v>3000000</v>
      </c>
      <c r="Y107" s="309">
        <f t="shared" si="25"/>
        <v>3000000</v>
      </c>
      <c r="Z107" s="310">
        <f t="shared" si="25"/>
        <v>2750000</v>
      </c>
      <c r="AA107" s="8"/>
      <c r="AB107" s="3"/>
    </row>
    <row r="108" spans="1:28" ht="15" customHeight="1" x14ac:dyDescent="0.2">
      <c r="A108" s="19"/>
      <c r="B108" s="947" t="s">
        <v>53</v>
      </c>
      <c r="C108" s="948"/>
      <c r="D108" s="948"/>
      <c r="E108" s="948"/>
      <c r="F108" s="948"/>
      <c r="G108" s="948"/>
      <c r="H108" s="948"/>
      <c r="I108" s="948"/>
      <c r="J108" s="948"/>
      <c r="K108" s="948"/>
      <c r="L108" s="948"/>
      <c r="M108" s="948"/>
      <c r="N108" s="949"/>
      <c r="O108" s="154" t="s">
        <v>41</v>
      </c>
      <c r="P108" s="25" t="s">
        <v>7</v>
      </c>
      <c r="Q108" s="23" t="s">
        <v>40</v>
      </c>
      <c r="R108" s="22" t="s">
        <v>39</v>
      </c>
      <c r="S108" s="21" t="s">
        <v>38</v>
      </c>
      <c r="T108" s="25">
        <v>5</v>
      </c>
      <c r="U108" s="25">
        <v>3</v>
      </c>
      <c r="V108" s="307" t="s">
        <v>1</v>
      </c>
      <c r="W108" s="308"/>
      <c r="X108" s="309">
        <f>X109</f>
        <v>3000000</v>
      </c>
      <c r="Y108" s="309">
        <f>Y109</f>
        <v>3000000</v>
      </c>
      <c r="Z108" s="310">
        <f>Z109</f>
        <v>2750000</v>
      </c>
      <c r="AA108" s="8"/>
      <c r="AB108" s="3"/>
    </row>
    <row r="109" spans="1:28" ht="33" customHeight="1" x14ac:dyDescent="0.2">
      <c r="A109" s="19"/>
      <c r="B109" s="947" t="s">
        <v>42</v>
      </c>
      <c r="C109" s="948"/>
      <c r="D109" s="948"/>
      <c r="E109" s="948"/>
      <c r="F109" s="948"/>
      <c r="G109" s="948"/>
      <c r="H109" s="948"/>
      <c r="I109" s="948"/>
      <c r="J109" s="948"/>
      <c r="K109" s="948"/>
      <c r="L109" s="948"/>
      <c r="M109" s="948"/>
      <c r="N109" s="949"/>
      <c r="O109" s="154" t="s">
        <v>41</v>
      </c>
      <c r="P109" s="14" t="s">
        <v>7</v>
      </c>
      <c r="Q109" s="11" t="s">
        <v>40</v>
      </c>
      <c r="R109" s="10" t="s">
        <v>39</v>
      </c>
      <c r="S109" s="9" t="s">
        <v>38</v>
      </c>
      <c r="T109" s="14">
        <v>5</v>
      </c>
      <c r="U109" s="14">
        <v>3</v>
      </c>
      <c r="V109" s="311" t="s">
        <v>37</v>
      </c>
      <c r="W109" s="308"/>
      <c r="X109" s="312">
        <v>3000000</v>
      </c>
      <c r="Y109" s="312">
        <v>3000000</v>
      </c>
      <c r="Z109" s="507">
        <v>2750000</v>
      </c>
      <c r="AA109" s="8"/>
      <c r="AB109" s="3"/>
    </row>
    <row r="110" spans="1:28" ht="15" customHeight="1" x14ac:dyDescent="0.2">
      <c r="A110" s="19"/>
      <c r="B110" s="201"/>
      <c r="C110" s="202"/>
      <c r="D110" s="203"/>
      <c r="E110" s="961" t="s">
        <v>20</v>
      </c>
      <c r="F110" s="962"/>
      <c r="G110" s="962"/>
      <c r="H110" s="962"/>
      <c r="I110" s="962"/>
      <c r="J110" s="962"/>
      <c r="K110" s="962"/>
      <c r="L110" s="962"/>
      <c r="M110" s="962"/>
      <c r="N110" s="963"/>
      <c r="O110" s="154" t="s">
        <v>19</v>
      </c>
      <c r="P110" s="78" t="s">
        <v>7</v>
      </c>
      <c r="Q110" s="98" t="s">
        <v>13</v>
      </c>
      <c r="R110" s="97" t="s">
        <v>4</v>
      </c>
      <c r="S110" s="99" t="s">
        <v>3</v>
      </c>
      <c r="T110" s="78" t="s">
        <v>1</v>
      </c>
      <c r="U110" s="78" t="s">
        <v>1</v>
      </c>
      <c r="V110" s="629" t="s">
        <v>1</v>
      </c>
      <c r="W110" s="308"/>
      <c r="X110" s="635">
        <f>X111+X115</f>
        <v>130000</v>
      </c>
      <c r="Y110" s="635">
        <f t="shared" ref="Y110:Z110" si="26">Y111+Y115</f>
        <v>130000</v>
      </c>
      <c r="Z110" s="634">
        <f t="shared" si="26"/>
        <v>130000</v>
      </c>
      <c r="AA110" s="8"/>
      <c r="AB110" s="3"/>
    </row>
    <row r="111" spans="1:28" ht="29.25" customHeight="1" x14ac:dyDescent="0.2">
      <c r="A111" s="19"/>
      <c r="B111" s="600"/>
      <c r="C111" s="197"/>
      <c r="D111" s="204"/>
      <c r="E111" s="630"/>
      <c r="F111" s="953" t="s">
        <v>18</v>
      </c>
      <c r="G111" s="954"/>
      <c r="H111" s="954"/>
      <c r="I111" s="954"/>
      <c r="J111" s="954"/>
      <c r="K111" s="954"/>
      <c r="L111" s="954"/>
      <c r="M111" s="954"/>
      <c r="N111" s="955"/>
      <c r="O111" s="154" t="s">
        <v>17</v>
      </c>
      <c r="P111" s="25" t="s">
        <v>7</v>
      </c>
      <c r="Q111" s="23" t="s">
        <v>13</v>
      </c>
      <c r="R111" s="22" t="s">
        <v>6</v>
      </c>
      <c r="S111" s="21" t="s">
        <v>3</v>
      </c>
      <c r="T111" s="25" t="s">
        <v>1</v>
      </c>
      <c r="U111" s="25" t="s">
        <v>1</v>
      </c>
      <c r="V111" s="307" t="s">
        <v>1</v>
      </c>
      <c r="W111" s="308"/>
      <c r="X111" s="309">
        <f t="shared" ref="X111:Z113" si="27">X112</f>
        <v>130000</v>
      </c>
      <c r="Y111" s="309">
        <f t="shared" si="27"/>
        <v>130000</v>
      </c>
      <c r="Z111" s="310">
        <f t="shared" si="27"/>
        <v>130000</v>
      </c>
      <c r="AA111" s="8"/>
      <c r="AB111" s="3"/>
    </row>
    <row r="112" spans="1:28" ht="15" customHeight="1" x14ac:dyDescent="0.2">
      <c r="A112" s="19"/>
      <c r="B112" s="601"/>
      <c r="C112" s="198"/>
      <c r="D112" s="205"/>
      <c r="E112" s="631"/>
      <c r="F112" s="239"/>
      <c r="G112" s="953" t="s">
        <v>16</v>
      </c>
      <c r="H112" s="954"/>
      <c r="I112" s="954"/>
      <c r="J112" s="954"/>
      <c r="K112" s="954"/>
      <c r="L112" s="954"/>
      <c r="M112" s="954"/>
      <c r="N112" s="955"/>
      <c r="O112" s="154" t="s">
        <v>14</v>
      </c>
      <c r="P112" s="25" t="s">
        <v>7</v>
      </c>
      <c r="Q112" s="23" t="s">
        <v>13</v>
      </c>
      <c r="R112" s="22" t="s">
        <v>6</v>
      </c>
      <c r="S112" s="21" t="s">
        <v>12</v>
      </c>
      <c r="T112" s="25" t="s">
        <v>1</v>
      </c>
      <c r="U112" s="25" t="s">
        <v>1</v>
      </c>
      <c r="V112" s="307" t="s">
        <v>1</v>
      </c>
      <c r="W112" s="308"/>
      <c r="X112" s="309">
        <f t="shared" si="27"/>
        <v>130000</v>
      </c>
      <c r="Y112" s="309">
        <f t="shared" si="27"/>
        <v>130000</v>
      </c>
      <c r="Z112" s="310">
        <f t="shared" si="27"/>
        <v>130000</v>
      </c>
      <c r="AA112" s="8"/>
      <c r="AB112" s="3"/>
    </row>
    <row r="113" spans="1:28" ht="17.25" customHeight="1" x14ac:dyDescent="0.2">
      <c r="A113" s="19"/>
      <c r="B113" s="947" t="s">
        <v>21</v>
      </c>
      <c r="C113" s="948"/>
      <c r="D113" s="948"/>
      <c r="E113" s="948"/>
      <c r="F113" s="948"/>
      <c r="G113" s="948"/>
      <c r="H113" s="948"/>
      <c r="I113" s="948"/>
      <c r="J113" s="948"/>
      <c r="K113" s="948"/>
      <c r="L113" s="948"/>
      <c r="M113" s="948"/>
      <c r="N113" s="949"/>
      <c r="O113" s="154" t="s">
        <v>14</v>
      </c>
      <c r="P113" s="25" t="s">
        <v>7</v>
      </c>
      <c r="Q113" s="23" t="s">
        <v>13</v>
      </c>
      <c r="R113" s="22" t="s">
        <v>6</v>
      </c>
      <c r="S113" s="21" t="s">
        <v>12</v>
      </c>
      <c r="T113" s="25">
        <v>10</v>
      </c>
      <c r="U113" s="25">
        <v>1</v>
      </c>
      <c r="V113" s="307" t="s">
        <v>1</v>
      </c>
      <c r="W113" s="308"/>
      <c r="X113" s="309">
        <f t="shared" si="27"/>
        <v>130000</v>
      </c>
      <c r="Y113" s="309">
        <f t="shared" si="27"/>
        <v>130000</v>
      </c>
      <c r="Z113" s="310">
        <f t="shared" si="27"/>
        <v>130000</v>
      </c>
      <c r="AA113" s="8"/>
      <c r="AB113" s="3"/>
    </row>
    <row r="114" spans="1:28" ht="15" customHeight="1" x14ac:dyDescent="0.2">
      <c r="A114" s="19"/>
      <c r="B114" s="947" t="s">
        <v>15</v>
      </c>
      <c r="C114" s="948"/>
      <c r="D114" s="948"/>
      <c r="E114" s="948"/>
      <c r="F114" s="948"/>
      <c r="G114" s="948"/>
      <c r="H114" s="948"/>
      <c r="I114" s="948"/>
      <c r="J114" s="948"/>
      <c r="K114" s="948"/>
      <c r="L114" s="948"/>
      <c r="M114" s="948"/>
      <c r="N114" s="949"/>
      <c r="O114" s="154" t="s">
        <v>14</v>
      </c>
      <c r="P114" s="14" t="s">
        <v>7</v>
      </c>
      <c r="Q114" s="11" t="s">
        <v>13</v>
      </c>
      <c r="R114" s="10" t="s">
        <v>6</v>
      </c>
      <c r="S114" s="9" t="s">
        <v>12</v>
      </c>
      <c r="T114" s="14">
        <v>10</v>
      </c>
      <c r="U114" s="14">
        <v>1</v>
      </c>
      <c r="V114" s="311" t="s">
        <v>11</v>
      </c>
      <c r="W114" s="308"/>
      <c r="X114" s="312">
        <v>130000</v>
      </c>
      <c r="Y114" s="312">
        <v>130000</v>
      </c>
      <c r="Z114" s="312">
        <v>130000</v>
      </c>
      <c r="AA114" s="8"/>
      <c r="AB114" s="3"/>
    </row>
    <row r="115" spans="1:28" ht="15" customHeight="1" x14ac:dyDescent="0.2">
      <c r="A115" s="19"/>
      <c r="B115" s="201"/>
      <c r="C115" s="504"/>
      <c r="D115" s="201"/>
      <c r="E115" s="201"/>
      <c r="F115" s="200"/>
      <c r="G115" s="200"/>
      <c r="H115" s="200"/>
      <c r="I115" s="200"/>
      <c r="J115" s="200"/>
      <c r="K115" s="200"/>
      <c r="L115" s="505"/>
      <c r="M115" s="603" t="s">
        <v>410</v>
      </c>
      <c r="N115" s="600"/>
      <c r="O115" s="154"/>
      <c r="P115" s="14">
        <v>85</v>
      </c>
      <c r="Q115" s="11" t="s">
        <v>13</v>
      </c>
      <c r="R115" s="10">
        <v>2</v>
      </c>
      <c r="S115" s="9">
        <v>0</v>
      </c>
      <c r="T115" s="14"/>
      <c r="U115" s="14"/>
      <c r="V115" s="311"/>
      <c r="W115" s="308"/>
      <c r="X115" s="509">
        <f>X116</f>
        <v>0</v>
      </c>
      <c r="Y115" s="509">
        <f t="shared" ref="Y115:Z115" si="28">Y116</f>
        <v>0</v>
      </c>
      <c r="Z115" s="510">
        <f t="shared" si="28"/>
        <v>0</v>
      </c>
      <c r="AA115" s="8"/>
      <c r="AB115" s="3"/>
    </row>
    <row r="116" spans="1:28" ht="15" customHeight="1" x14ac:dyDescent="0.2">
      <c r="A116" s="19"/>
      <c r="B116" s="201"/>
      <c r="C116" s="504"/>
      <c r="D116" s="201"/>
      <c r="E116" s="201"/>
      <c r="F116" s="200"/>
      <c r="G116" s="200"/>
      <c r="H116" s="200"/>
      <c r="I116" s="200"/>
      <c r="J116" s="200"/>
      <c r="K116" s="200"/>
      <c r="L116" s="505"/>
      <c r="M116" s="603" t="s">
        <v>411</v>
      </c>
      <c r="N116" s="600"/>
      <c r="O116" s="154"/>
      <c r="P116" s="14">
        <v>85</v>
      </c>
      <c r="Q116" s="11" t="s">
        <v>13</v>
      </c>
      <c r="R116" s="10">
        <v>2</v>
      </c>
      <c r="S116" s="9">
        <v>20010</v>
      </c>
      <c r="T116" s="14"/>
      <c r="U116" s="14"/>
      <c r="V116" s="311"/>
      <c r="W116" s="308"/>
      <c r="X116" s="509">
        <f>X117</f>
        <v>0</v>
      </c>
      <c r="Y116" s="509">
        <f>Y117</f>
        <v>0</v>
      </c>
      <c r="Z116" s="510">
        <f>Z117</f>
        <v>0</v>
      </c>
      <c r="AA116" s="8"/>
      <c r="AB116" s="3"/>
    </row>
    <row r="117" spans="1:28" ht="31.5" customHeight="1" x14ac:dyDescent="0.2">
      <c r="A117" s="19"/>
      <c r="B117" s="201"/>
      <c r="C117" s="504"/>
      <c r="D117" s="201"/>
      <c r="E117" s="201"/>
      <c r="F117" s="200"/>
      <c r="G117" s="200"/>
      <c r="H117" s="200"/>
      <c r="I117" s="200"/>
      <c r="J117" s="200"/>
      <c r="K117" s="200"/>
      <c r="L117" s="505"/>
      <c r="M117" s="603" t="s">
        <v>10</v>
      </c>
      <c r="N117" s="600"/>
      <c r="O117" s="154"/>
      <c r="P117" s="14">
        <v>85</v>
      </c>
      <c r="Q117" s="11" t="s">
        <v>13</v>
      </c>
      <c r="R117" s="10">
        <v>2</v>
      </c>
      <c r="S117" s="9">
        <v>20010</v>
      </c>
      <c r="T117" s="14">
        <v>10</v>
      </c>
      <c r="U117" s="14">
        <v>3</v>
      </c>
      <c r="V117" s="311"/>
      <c r="W117" s="308"/>
      <c r="X117" s="509">
        <f>X118+X119</f>
        <v>0</v>
      </c>
      <c r="Y117" s="509">
        <f t="shared" ref="Y117:Z117" si="29">Y118+Y119</f>
        <v>0</v>
      </c>
      <c r="Z117" s="510">
        <f t="shared" si="29"/>
        <v>0</v>
      </c>
      <c r="AA117" s="8"/>
      <c r="AB117" s="3"/>
    </row>
    <row r="118" spans="1:28" ht="15" customHeight="1" x14ac:dyDescent="0.2">
      <c r="A118" s="19"/>
      <c r="B118" s="201"/>
      <c r="C118" s="504"/>
      <c r="D118" s="201"/>
      <c r="E118" s="201"/>
      <c r="F118" s="200"/>
      <c r="G118" s="200"/>
      <c r="H118" s="200"/>
      <c r="I118" s="200"/>
      <c r="J118" s="200"/>
      <c r="K118" s="200"/>
      <c r="L118" s="505"/>
      <c r="M118" s="603" t="s">
        <v>8</v>
      </c>
      <c r="N118" s="600"/>
      <c r="O118" s="154"/>
      <c r="P118" s="14">
        <v>85</v>
      </c>
      <c r="Q118" s="11" t="s">
        <v>13</v>
      </c>
      <c r="R118" s="10">
        <v>2</v>
      </c>
      <c r="S118" s="9">
        <v>20010</v>
      </c>
      <c r="T118" s="14">
        <v>10</v>
      </c>
      <c r="U118" s="14">
        <v>3</v>
      </c>
      <c r="V118" s="508">
        <v>320</v>
      </c>
      <c r="W118" s="308"/>
      <c r="X118" s="312"/>
      <c r="Y118" s="312"/>
      <c r="Z118" s="507"/>
      <c r="AA118" s="8"/>
      <c r="AB118" s="3"/>
    </row>
    <row r="119" spans="1:28" ht="15" customHeight="1" x14ac:dyDescent="0.2">
      <c r="A119" s="19"/>
      <c r="B119" s="201"/>
      <c r="C119" s="504"/>
      <c r="D119" s="528"/>
      <c r="E119" s="504"/>
      <c r="F119" s="531"/>
      <c r="G119" s="531"/>
      <c r="H119" s="531"/>
      <c r="I119" s="531"/>
      <c r="J119" s="531"/>
      <c r="K119" s="531"/>
      <c r="L119" s="531"/>
      <c r="M119" s="504" t="s">
        <v>558</v>
      </c>
      <c r="N119" s="663"/>
      <c r="O119" s="487"/>
      <c r="P119" s="14">
        <v>85</v>
      </c>
      <c r="Q119" s="11" t="s">
        <v>13</v>
      </c>
      <c r="R119" s="10">
        <v>2</v>
      </c>
      <c r="S119" s="9">
        <v>20010</v>
      </c>
      <c r="T119" s="14">
        <v>10</v>
      </c>
      <c r="U119" s="14">
        <v>3</v>
      </c>
      <c r="V119" s="508">
        <v>360</v>
      </c>
      <c r="W119" s="308"/>
      <c r="X119" s="312"/>
      <c r="Y119" s="312"/>
      <c r="Z119" s="507"/>
      <c r="AA119" s="8"/>
      <c r="AB119" s="3"/>
    </row>
    <row r="120" spans="1:28" ht="62.25" customHeight="1" x14ac:dyDescent="0.2">
      <c r="A120" s="19"/>
      <c r="B120" s="201"/>
      <c r="C120" s="202"/>
      <c r="D120" s="967" t="s">
        <v>587</v>
      </c>
      <c r="E120" s="968"/>
      <c r="F120" s="968"/>
      <c r="G120" s="968"/>
      <c r="H120" s="968"/>
      <c r="I120" s="968"/>
      <c r="J120" s="968"/>
      <c r="K120" s="968"/>
      <c r="L120" s="968"/>
      <c r="M120" s="968"/>
      <c r="N120" s="969"/>
      <c r="O120" s="487" t="s">
        <v>112</v>
      </c>
      <c r="P120" s="31" t="s">
        <v>105</v>
      </c>
      <c r="Q120" s="104" t="s">
        <v>5</v>
      </c>
      <c r="R120" s="103" t="s">
        <v>4</v>
      </c>
      <c r="S120" s="105" t="s">
        <v>3</v>
      </c>
      <c r="T120" s="31" t="s">
        <v>1</v>
      </c>
      <c r="U120" s="31" t="s">
        <v>1</v>
      </c>
      <c r="V120" s="319" t="s">
        <v>1</v>
      </c>
      <c r="W120" s="506"/>
      <c r="X120" s="320">
        <f>X121+X134+X130+X139</f>
        <v>13640031</v>
      </c>
      <c r="Y120" s="320">
        <f t="shared" ref="Y120:Z120" si="30">Y121+Y134+Y130+Y139</f>
        <v>10626100</v>
      </c>
      <c r="Z120" s="527">
        <f t="shared" si="30"/>
        <v>10635700</v>
      </c>
      <c r="AA120" s="8"/>
      <c r="AB120" s="3"/>
    </row>
    <row r="121" spans="1:28" ht="33" customHeight="1" x14ac:dyDescent="0.2">
      <c r="A121" s="19"/>
      <c r="B121" s="600"/>
      <c r="C121" s="197"/>
      <c r="D121" s="203"/>
      <c r="E121" s="630"/>
      <c r="F121" s="953" t="s">
        <v>128</v>
      </c>
      <c r="G121" s="954"/>
      <c r="H121" s="954"/>
      <c r="I121" s="954"/>
      <c r="J121" s="954"/>
      <c r="K121" s="954"/>
      <c r="L121" s="954"/>
      <c r="M121" s="954"/>
      <c r="N121" s="955"/>
      <c r="O121" s="154" t="s">
        <v>127</v>
      </c>
      <c r="P121" s="25" t="s">
        <v>105</v>
      </c>
      <c r="Q121" s="23" t="s">
        <v>5</v>
      </c>
      <c r="R121" s="22" t="s">
        <v>6</v>
      </c>
      <c r="S121" s="21" t="s">
        <v>3</v>
      </c>
      <c r="T121" s="25" t="s">
        <v>1</v>
      </c>
      <c r="U121" s="25" t="s">
        <v>1</v>
      </c>
      <c r="V121" s="307" t="s">
        <v>1</v>
      </c>
      <c r="W121" s="308"/>
      <c r="X121" s="309">
        <f>X125+X122</f>
        <v>5913700</v>
      </c>
      <c r="Y121" s="309">
        <f t="shared" ref="Y121:Z121" si="31">Y125+Y122</f>
        <v>6119700</v>
      </c>
      <c r="Z121" s="526">
        <f t="shared" si="31"/>
        <v>6119700</v>
      </c>
      <c r="AA121" s="8"/>
      <c r="AB121" s="3"/>
    </row>
    <row r="122" spans="1:28" ht="21.75" customHeight="1" x14ac:dyDescent="0.2">
      <c r="A122" s="19"/>
      <c r="B122" s="711"/>
      <c r="C122" s="198"/>
      <c r="D122" s="199"/>
      <c r="E122" s="718"/>
      <c r="F122" s="239"/>
      <c r="G122" s="707"/>
      <c r="H122" s="707"/>
      <c r="I122" s="707"/>
      <c r="J122" s="707"/>
      <c r="K122" s="707"/>
      <c r="L122" s="707"/>
      <c r="M122" s="707" t="s">
        <v>553</v>
      </c>
      <c r="N122" s="708"/>
      <c r="O122" s="154"/>
      <c r="P122" s="25" t="s">
        <v>105</v>
      </c>
      <c r="Q122" s="23" t="s">
        <v>5</v>
      </c>
      <c r="R122" s="22" t="s">
        <v>6</v>
      </c>
      <c r="S122" s="21">
        <v>10001</v>
      </c>
      <c r="T122" s="25"/>
      <c r="U122" s="25"/>
      <c r="V122" s="307"/>
      <c r="W122" s="308"/>
      <c r="X122" s="309">
        <f>X123</f>
        <v>1298476</v>
      </c>
      <c r="Y122" s="309">
        <f t="shared" ref="Y122:Z122" si="32">Y123</f>
        <v>1298476</v>
      </c>
      <c r="Z122" s="526">
        <f t="shared" si="32"/>
        <v>1298476</v>
      </c>
      <c r="AA122" s="8"/>
      <c r="AB122" s="3"/>
    </row>
    <row r="123" spans="1:28" ht="33" customHeight="1" x14ac:dyDescent="0.2">
      <c r="A123" s="19"/>
      <c r="B123" s="711"/>
      <c r="C123" s="198"/>
      <c r="D123" s="199"/>
      <c r="E123" s="718"/>
      <c r="F123" s="239"/>
      <c r="G123" s="707"/>
      <c r="H123" s="707"/>
      <c r="I123" s="707"/>
      <c r="J123" s="707"/>
      <c r="K123" s="707"/>
      <c r="L123" s="707"/>
      <c r="M123" s="707" t="s">
        <v>132</v>
      </c>
      <c r="N123" s="708"/>
      <c r="O123" s="154"/>
      <c r="P123" s="25" t="s">
        <v>105</v>
      </c>
      <c r="Q123" s="23" t="s">
        <v>5</v>
      </c>
      <c r="R123" s="22" t="s">
        <v>6</v>
      </c>
      <c r="S123" s="21">
        <v>10001</v>
      </c>
      <c r="T123" s="25">
        <v>1</v>
      </c>
      <c r="U123" s="25">
        <v>2</v>
      </c>
      <c r="V123" s="307"/>
      <c r="W123" s="308"/>
      <c r="X123" s="770">
        <f>X124</f>
        <v>1298476</v>
      </c>
      <c r="Y123" s="770">
        <f t="shared" ref="Y123:Z123" si="33">Y124</f>
        <v>1298476</v>
      </c>
      <c r="Z123" s="772">
        <f t="shared" si="33"/>
        <v>1298476</v>
      </c>
      <c r="AA123" s="8"/>
      <c r="AB123" s="3"/>
    </row>
    <row r="124" spans="1:28" ht="33" customHeight="1" x14ac:dyDescent="0.2">
      <c r="A124" s="19"/>
      <c r="B124" s="711"/>
      <c r="C124" s="198"/>
      <c r="D124" s="199"/>
      <c r="E124" s="718"/>
      <c r="F124" s="239"/>
      <c r="G124" s="707"/>
      <c r="H124" s="707"/>
      <c r="I124" s="707"/>
      <c r="J124" s="707"/>
      <c r="K124" s="707"/>
      <c r="L124" s="707"/>
      <c r="M124" s="707" t="s">
        <v>108</v>
      </c>
      <c r="N124" s="708"/>
      <c r="O124" s="154"/>
      <c r="P124" s="25" t="s">
        <v>105</v>
      </c>
      <c r="Q124" s="23" t="s">
        <v>5</v>
      </c>
      <c r="R124" s="22" t="s">
        <v>6</v>
      </c>
      <c r="S124" s="21">
        <v>10001</v>
      </c>
      <c r="T124" s="25">
        <v>1</v>
      </c>
      <c r="U124" s="25">
        <v>2</v>
      </c>
      <c r="V124" s="522">
        <v>120</v>
      </c>
      <c r="W124" s="308"/>
      <c r="X124" s="719">
        <v>1298476</v>
      </c>
      <c r="Y124" s="719">
        <v>1298476</v>
      </c>
      <c r="Z124" s="719">
        <v>1298476</v>
      </c>
      <c r="AA124" s="8"/>
      <c r="AB124" s="3"/>
    </row>
    <row r="125" spans="1:28" ht="20.25" customHeight="1" x14ac:dyDescent="0.2">
      <c r="A125" s="19"/>
      <c r="B125" s="601"/>
      <c r="C125" s="198"/>
      <c r="D125" s="205"/>
      <c r="E125" s="631"/>
      <c r="F125" s="239"/>
      <c r="G125" s="953" t="s">
        <v>126</v>
      </c>
      <c r="H125" s="954"/>
      <c r="I125" s="954"/>
      <c r="J125" s="954"/>
      <c r="K125" s="954"/>
      <c r="L125" s="954"/>
      <c r="M125" s="954"/>
      <c r="N125" s="955"/>
      <c r="O125" s="154" t="s">
        <v>125</v>
      </c>
      <c r="P125" s="25" t="s">
        <v>105</v>
      </c>
      <c r="Q125" s="23" t="s">
        <v>5</v>
      </c>
      <c r="R125" s="22" t="s">
        <v>6</v>
      </c>
      <c r="S125" s="21" t="s">
        <v>124</v>
      </c>
      <c r="T125" s="25" t="s">
        <v>1</v>
      </c>
      <c r="U125" s="25" t="s">
        <v>1</v>
      </c>
      <c r="V125" s="307" t="s">
        <v>1</v>
      </c>
      <c r="W125" s="308"/>
      <c r="X125" s="309">
        <f t="shared" ref="X125:Z125" si="34">X126</f>
        <v>4615224</v>
      </c>
      <c r="Y125" s="309">
        <f t="shared" si="34"/>
        <v>4821224</v>
      </c>
      <c r="Z125" s="310">
        <f t="shared" si="34"/>
        <v>4821224</v>
      </c>
      <c r="AA125" s="8"/>
      <c r="AB125" s="3"/>
    </row>
    <row r="126" spans="1:28" ht="29.25" customHeight="1" x14ac:dyDescent="0.2">
      <c r="A126" s="19"/>
      <c r="B126" s="947" t="s">
        <v>129</v>
      </c>
      <c r="C126" s="948"/>
      <c r="D126" s="948"/>
      <c r="E126" s="948"/>
      <c r="F126" s="948"/>
      <c r="G126" s="948"/>
      <c r="H126" s="948"/>
      <c r="I126" s="948"/>
      <c r="J126" s="948"/>
      <c r="K126" s="948"/>
      <c r="L126" s="948"/>
      <c r="M126" s="948"/>
      <c r="N126" s="949"/>
      <c r="O126" s="154" t="s">
        <v>125</v>
      </c>
      <c r="P126" s="25" t="s">
        <v>105</v>
      </c>
      <c r="Q126" s="23" t="s">
        <v>5</v>
      </c>
      <c r="R126" s="22" t="s">
        <v>6</v>
      </c>
      <c r="S126" s="21" t="s">
        <v>124</v>
      </c>
      <c r="T126" s="25">
        <v>1</v>
      </c>
      <c r="U126" s="25">
        <v>4</v>
      </c>
      <c r="V126" s="307" t="s">
        <v>1</v>
      </c>
      <c r="W126" s="308"/>
      <c r="X126" s="770">
        <f>X127+X128+X129</f>
        <v>4615224</v>
      </c>
      <c r="Y126" s="770">
        <f>Y127+Y128</f>
        <v>4821224</v>
      </c>
      <c r="Z126" s="771">
        <f>Z127+Z128</f>
        <v>4821224</v>
      </c>
      <c r="AA126" s="8"/>
      <c r="AB126" s="3"/>
    </row>
    <row r="127" spans="1:28" ht="31.5" customHeight="1" x14ac:dyDescent="0.2">
      <c r="A127" s="19"/>
      <c r="B127" s="947" t="s">
        <v>108</v>
      </c>
      <c r="C127" s="948"/>
      <c r="D127" s="948"/>
      <c r="E127" s="948"/>
      <c r="F127" s="948"/>
      <c r="G127" s="948"/>
      <c r="H127" s="948"/>
      <c r="I127" s="948"/>
      <c r="J127" s="948"/>
      <c r="K127" s="948"/>
      <c r="L127" s="948"/>
      <c r="M127" s="948"/>
      <c r="N127" s="949"/>
      <c r="O127" s="154" t="s">
        <v>125</v>
      </c>
      <c r="P127" s="25" t="s">
        <v>105</v>
      </c>
      <c r="Q127" s="23" t="s">
        <v>5</v>
      </c>
      <c r="R127" s="22" t="s">
        <v>6</v>
      </c>
      <c r="S127" s="21" t="s">
        <v>124</v>
      </c>
      <c r="T127" s="25">
        <v>1</v>
      </c>
      <c r="U127" s="25">
        <v>4</v>
      </c>
      <c r="V127" s="307" t="s">
        <v>107</v>
      </c>
      <c r="W127" s="308"/>
      <c r="X127" s="317">
        <v>3637224</v>
      </c>
      <c r="Y127" s="317">
        <v>3637224</v>
      </c>
      <c r="Z127" s="317">
        <v>3637224</v>
      </c>
      <c r="AA127" s="8"/>
      <c r="AB127" s="3"/>
    </row>
    <row r="128" spans="1:28" ht="36.75" customHeight="1" x14ac:dyDescent="0.2">
      <c r="A128" s="19"/>
      <c r="B128" s="947" t="s">
        <v>42</v>
      </c>
      <c r="C128" s="948"/>
      <c r="D128" s="948"/>
      <c r="E128" s="948"/>
      <c r="F128" s="948"/>
      <c r="G128" s="948"/>
      <c r="H128" s="948"/>
      <c r="I128" s="948"/>
      <c r="J128" s="948"/>
      <c r="K128" s="948"/>
      <c r="L128" s="948"/>
      <c r="M128" s="948"/>
      <c r="N128" s="949"/>
      <c r="O128" s="154" t="s">
        <v>125</v>
      </c>
      <c r="P128" s="14" t="s">
        <v>105</v>
      </c>
      <c r="Q128" s="11" t="s">
        <v>5</v>
      </c>
      <c r="R128" s="10" t="s">
        <v>6</v>
      </c>
      <c r="S128" s="9" t="s">
        <v>124</v>
      </c>
      <c r="T128" s="14">
        <v>1</v>
      </c>
      <c r="U128" s="14">
        <v>4</v>
      </c>
      <c r="V128" s="311" t="s">
        <v>37</v>
      </c>
      <c r="W128" s="308"/>
      <c r="X128" s="312">
        <v>973500</v>
      </c>
      <c r="Y128" s="312">
        <v>1184000</v>
      </c>
      <c r="Z128" s="507">
        <v>1184000</v>
      </c>
      <c r="AA128" s="8"/>
      <c r="AB128" s="3"/>
    </row>
    <row r="129" spans="1:28" ht="43.9" customHeight="1" x14ac:dyDescent="0.2">
      <c r="A129" s="19"/>
      <c r="B129" s="528"/>
      <c r="C129" s="504"/>
      <c r="D129" s="504"/>
      <c r="E129" s="504"/>
      <c r="F129" s="504"/>
      <c r="G129" s="531"/>
      <c r="H129" s="531"/>
      <c r="I129" s="531"/>
      <c r="J129" s="531"/>
      <c r="K129" s="531"/>
      <c r="L129" s="531"/>
      <c r="M129" s="784" t="s">
        <v>617</v>
      </c>
      <c r="N129" s="785"/>
      <c r="O129" s="154"/>
      <c r="P129" s="14">
        <v>86</v>
      </c>
      <c r="Q129" s="11">
        <v>0</v>
      </c>
      <c r="R129" s="10">
        <v>10</v>
      </c>
      <c r="S129" s="9">
        <v>10040</v>
      </c>
      <c r="T129" s="14">
        <v>1</v>
      </c>
      <c r="U129" s="14">
        <v>4</v>
      </c>
      <c r="V129" s="508">
        <v>540</v>
      </c>
      <c r="W129" s="308"/>
      <c r="X129" s="312">
        <v>4500</v>
      </c>
      <c r="Y129" s="312"/>
      <c r="Z129" s="507"/>
      <c r="AA129" s="8"/>
      <c r="AB129" s="783"/>
    </row>
    <row r="130" spans="1:28" ht="29.25" customHeight="1" x14ac:dyDescent="0.2">
      <c r="A130" s="19"/>
      <c r="B130" s="201"/>
      <c r="C130" s="504"/>
      <c r="D130" s="528"/>
      <c r="E130" s="528"/>
      <c r="F130" s="201"/>
      <c r="G130" s="200"/>
      <c r="H130" s="200"/>
      <c r="I130" s="200"/>
      <c r="J130" s="200"/>
      <c r="K130" s="200"/>
      <c r="L130" s="505"/>
      <c r="M130" s="603" t="s">
        <v>416</v>
      </c>
      <c r="N130" s="600"/>
      <c r="O130" s="154"/>
      <c r="P130" s="14">
        <v>86</v>
      </c>
      <c r="Q130" s="11">
        <v>0</v>
      </c>
      <c r="R130" s="10">
        <v>2</v>
      </c>
      <c r="S130" s="9">
        <v>0</v>
      </c>
      <c r="T130" s="14"/>
      <c r="U130" s="14"/>
      <c r="V130" s="311"/>
      <c r="W130" s="308"/>
      <c r="X130" s="509">
        <f>X131</f>
        <v>0</v>
      </c>
      <c r="Y130" s="509">
        <f t="shared" ref="Y130:Z132" si="35">Y131</f>
        <v>0</v>
      </c>
      <c r="Z130" s="510">
        <f t="shared" si="35"/>
        <v>0</v>
      </c>
      <c r="AA130" s="8"/>
      <c r="AB130" s="3"/>
    </row>
    <row r="131" spans="1:28" ht="32.25" customHeight="1" x14ac:dyDescent="0.2">
      <c r="A131" s="19"/>
      <c r="B131" s="201"/>
      <c r="C131" s="504"/>
      <c r="D131" s="528"/>
      <c r="E131" s="528"/>
      <c r="F131" s="201"/>
      <c r="G131" s="200"/>
      <c r="H131" s="200"/>
      <c r="I131" s="200"/>
      <c r="J131" s="200"/>
      <c r="K131" s="200"/>
      <c r="L131" s="505"/>
      <c r="M131" s="603" t="s">
        <v>417</v>
      </c>
      <c r="N131" s="600"/>
      <c r="O131" s="154"/>
      <c r="P131" s="14">
        <v>86</v>
      </c>
      <c r="Q131" s="11">
        <v>0</v>
      </c>
      <c r="R131" s="10">
        <v>2</v>
      </c>
      <c r="S131" s="9">
        <v>90011</v>
      </c>
      <c r="T131" s="14"/>
      <c r="U131" s="14"/>
      <c r="V131" s="311"/>
      <c r="W131" s="308"/>
      <c r="X131" s="509">
        <f>X132</f>
        <v>0</v>
      </c>
      <c r="Y131" s="509">
        <f t="shared" si="35"/>
        <v>0</v>
      </c>
      <c r="Z131" s="510">
        <f t="shared" si="35"/>
        <v>0</v>
      </c>
      <c r="AA131" s="8"/>
      <c r="AB131" s="3"/>
    </row>
    <row r="132" spans="1:28" ht="17.25" customHeight="1" x14ac:dyDescent="0.2">
      <c r="A132" s="19"/>
      <c r="B132" s="201"/>
      <c r="C132" s="504"/>
      <c r="D132" s="528"/>
      <c r="E132" s="528"/>
      <c r="F132" s="201"/>
      <c r="G132" s="200"/>
      <c r="H132" s="200"/>
      <c r="I132" s="200"/>
      <c r="J132" s="200"/>
      <c r="K132" s="200"/>
      <c r="L132" s="505"/>
      <c r="M132" s="603" t="s">
        <v>123</v>
      </c>
      <c r="N132" s="600"/>
      <c r="O132" s="154"/>
      <c r="P132" s="14">
        <v>86</v>
      </c>
      <c r="Q132" s="11">
        <v>0</v>
      </c>
      <c r="R132" s="10">
        <v>2</v>
      </c>
      <c r="S132" s="9">
        <v>90011</v>
      </c>
      <c r="T132" s="14">
        <v>1</v>
      </c>
      <c r="U132" s="14">
        <v>13</v>
      </c>
      <c r="V132" s="311"/>
      <c r="W132" s="308"/>
      <c r="X132" s="509">
        <f>X133</f>
        <v>0</v>
      </c>
      <c r="Y132" s="509">
        <f t="shared" si="35"/>
        <v>0</v>
      </c>
      <c r="Z132" s="510">
        <f t="shared" si="35"/>
        <v>0</v>
      </c>
      <c r="AA132" s="8"/>
      <c r="AB132" s="3"/>
    </row>
    <row r="133" spans="1:28" ht="33.75" customHeight="1" x14ac:dyDescent="0.2">
      <c r="A133" s="19"/>
      <c r="B133" s="201"/>
      <c r="C133" s="504"/>
      <c r="D133" s="528"/>
      <c r="E133" s="528"/>
      <c r="F133" s="201"/>
      <c r="G133" s="200"/>
      <c r="H133" s="200"/>
      <c r="I133" s="200"/>
      <c r="J133" s="200"/>
      <c r="K133" s="200"/>
      <c r="L133" s="505"/>
      <c r="M133" s="603" t="s">
        <v>42</v>
      </c>
      <c r="N133" s="600"/>
      <c r="O133" s="154"/>
      <c r="P133" s="14">
        <v>86</v>
      </c>
      <c r="Q133" s="11">
        <v>0</v>
      </c>
      <c r="R133" s="10">
        <v>2</v>
      </c>
      <c r="S133" s="9">
        <v>90011</v>
      </c>
      <c r="T133" s="14">
        <v>1</v>
      </c>
      <c r="U133" s="14">
        <v>13</v>
      </c>
      <c r="V133" s="508">
        <v>240</v>
      </c>
      <c r="W133" s="308"/>
      <c r="X133" s="312"/>
      <c r="Y133" s="312"/>
      <c r="Z133" s="507"/>
      <c r="AA133" s="8"/>
      <c r="AB133" s="3"/>
    </row>
    <row r="134" spans="1:28" ht="30.6" customHeight="1" x14ac:dyDescent="0.2">
      <c r="A134" s="19"/>
      <c r="B134" s="201"/>
      <c r="C134" s="202"/>
      <c r="D134" s="203"/>
      <c r="E134" s="630"/>
      <c r="F134" s="970" t="s">
        <v>111</v>
      </c>
      <c r="G134" s="971"/>
      <c r="H134" s="971"/>
      <c r="I134" s="971"/>
      <c r="J134" s="971"/>
      <c r="K134" s="971"/>
      <c r="L134" s="971"/>
      <c r="M134" s="971"/>
      <c r="N134" s="972"/>
      <c r="O134" s="487" t="s">
        <v>110</v>
      </c>
      <c r="P134" s="35" t="s">
        <v>105</v>
      </c>
      <c r="Q134" s="101" t="s">
        <v>5</v>
      </c>
      <c r="R134" s="100" t="s">
        <v>104</v>
      </c>
      <c r="S134" s="102" t="s">
        <v>3</v>
      </c>
      <c r="T134" s="35" t="s">
        <v>1</v>
      </c>
      <c r="U134" s="35" t="s">
        <v>1</v>
      </c>
      <c r="V134" s="314" t="s">
        <v>1</v>
      </c>
      <c r="W134" s="506"/>
      <c r="X134" s="320">
        <f t="shared" ref="X134:Z135" si="36">X135</f>
        <v>261700</v>
      </c>
      <c r="Y134" s="320">
        <f t="shared" si="36"/>
        <v>270500</v>
      </c>
      <c r="Z134" s="769">
        <f t="shared" si="36"/>
        <v>280100</v>
      </c>
      <c r="AA134" s="8"/>
      <c r="AB134" s="3"/>
    </row>
    <row r="135" spans="1:28" ht="30.6" customHeight="1" x14ac:dyDescent="0.2">
      <c r="A135" s="19"/>
      <c r="B135" s="601"/>
      <c r="C135" s="198"/>
      <c r="D135" s="205"/>
      <c r="E135" s="631"/>
      <c r="F135" s="239"/>
      <c r="G135" s="953" t="s">
        <v>109</v>
      </c>
      <c r="H135" s="954"/>
      <c r="I135" s="954"/>
      <c r="J135" s="954"/>
      <c r="K135" s="954"/>
      <c r="L135" s="954"/>
      <c r="M135" s="954"/>
      <c r="N135" s="955"/>
      <c r="O135" s="154" t="s">
        <v>106</v>
      </c>
      <c r="P135" s="25" t="s">
        <v>105</v>
      </c>
      <c r="Q135" s="23" t="s">
        <v>5</v>
      </c>
      <c r="R135" s="22" t="s">
        <v>104</v>
      </c>
      <c r="S135" s="21" t="s">
        <v>103</v>
      </c>
      <c r="T135" s="25" t="s">
        <v>1</v>
      </c>
      <c r="U135" s="25" t="s">
        <v>1</v>
      </c>
      <c r="V135" s="307" t="s">
        <v>1</v>
      </c>
      <c r="W135" s="308"/>
      <c r="X135" s="309">
        <f t="shared" si="36"/>
        <v>261700</v>
      </c>
      <c r="Y135" s="309">
        <f t="shared" si="36"/>
        <v>270500</v>
      </c>
      <c r="Z135" s="310">
        <f t="shared" si="36"/>
        <v>280100</v>
      </c>
      <c r="AA135" s="8"/>
      <c r="AB135" s="3"/>
    </row>
    <row r="136" spans="1:28" ht="29.25" customHeight="1" x14ac:dyDescent="0.2">
      <c r="A136" s="19"/>
      <c r="B136" s="947" t="s">
        <v>113</v>
      </c>
      <c r="C136" s="948"/>
      <c r="D136" s="948"/>
      <c r="E136" s="948"/>
      <c r="F136" s="948"/>
      <c r="G136" s="948"/>
      <c r="H136" s="948"/>
      <c r="I136" s="948"/>
      <c r="J136" s="948"/>
      <c r="K136" s="948"/>
      <c r="L136" s="948"/>
      <c r="M136" s="948"/>
      <c r="N136" s="949"/>
      <c r="O136" s="154" t="s">
        <v>106</v>
      </c>
      <c r="P136" s="14" t="s">
        <v>105</v>
      </c>
      <c r="Q136" s="11" t="s">
        <v>5</v>
      </c>
      <c r="R136" s="10" t="s">
        <v>104</v>
      </c>
      <c r="S136" s="9" t="s">
        <v>103</v>
      </c>
      <c r="T136" s="14">
        <v>2</v>
      </c>
      <c r="U136" s="14">
        <v>3</v>
      </c>
      <c r="V136" s="311" t="s">
        <v>1</v>
      </c>
      <c r="W136" s="308"/>
      <c r="X136" s="321">
        <f>X137+X138</f>
        <v>261700</v>
      </c>
      <c r="Y136" s="321">
        <f>Y137+Y138</f>
        <v>270500</v>
      </c>
      <c r="Z136" s="322">
        <f>Z137+Z138</f>
        <v>280100</v>
      </c>
      <c r="AA136" s="8"/>
      <c r="AB136" s="3"/>
    </row>
    <row r="137" spans="1:28" ht="29.25" customHeight="1" x14ac:dyDescent="0.2">
      <c r="A137" s="19"/>
      <c r="B137" s="947" t="s">
        <v>108</v>
      </c>
      <c r="C137" s="948"/>
      <c r="D137" s="948"/>
      <c r="E137" s="948"/>
      <c r="F137" s="948"/>
      <c r="G137" s="948"/>
      <c r="H137" s="948"/>
      <c r="I137" s="948"/>
      <c r="J137" s="948"/>
      <c r="K137" s="948"/>
      <c r="L137" s="948"/>
      <c r="M137" s="948"/>
      <c r="N137" s="949"/>
      <c r="O137" s="154" t="s">
        <v>106</v>
      </c>
      <c r="P137" s="25" t="s">
        <v>105</v>
      </c>
      <c r="Q137" s="23" t="s">
        <v>5</v>
      </c>
      <c r="R137" s="22" t="s">
        <v>104</v>
      </c>
      <c r="S137" s="21" t="s">
        <v>103</v>
      </c>
      <c r="T137" s="25">
        <v>2</v>
      </c>
      <c r="U137" s="25">
        <v>3</v>
      </c>
      <c r="V137" s="307" t="s">
        <v>107</v>
      </c>
      <c r="W137" s="308"/>
      <c r="X137" s="317">
        <v>261700</v>
      </c>
      <c r="Y137" s="317">
        <v>270500</v>
      </c>
      <c r="Z137" s="318">
        <v>280100</v>
      </c>
      <c r="AA137" s="8"/>
      <c r="AB137" s="3"/>
    </row>
    <row r="138" spans="1:28" ht="15" customHeight="1" x14ac:dyDescent="0.2">
      <c r="A138" s="19"/>
      <c r="B138" s="947" t="s">
        <v>42</v>
      </c>
      <c r="C138" s="948"/>
      <c r="D138" s="948"/>
      <c r="E138" s="948"/>
      <c r="F138" s="948"/>
      <c r="G138" s="948"/>
      <c r="H138" s="948"/>
      <c r="I138" s="948"/>
      <c r="J138" s="948"/>
      <c r="K138" s="948"/>
      <c r="L138" s="948"/>
      <c r="M138" s="948"/>
      <c r="N138" s="949"/>
      <c r="O138" s="154" t="s">
        <v>106</v>
      </c>
      <c r="P138" s="14" t="s">
        <v>105</v>
      </c>
      <c r="Q138" s="11" t="s">
        <v>5</v>
      </c>
      <c r="R138" s="10" t="s">
        <v>104</v>
      </c>
      <c r="S138" s="9" t="s">
        <v>103</v>
      </c>
      <c r="T138" s="14">
        <v>2</v>
      </c>
      <c r="U138" s="14">
        <v>3</v>
      </c>
      <c r="V138" s="311" t="s">
        <v>37</v>
      </c>
      <c r="W138" s="308"/>
      <c r="X138" s="312"/>
      <c r="Y138" s="312"/>
      <c r="Z138" s="507"/>
      <c r="AA138" s="8"/>
      <c r="AB138" s="3"/>
    </row>
    <row r="139" spans="1:28" ht="63" customHeight="1" x14ac:dyDescent="0.2">
      <c r="A139" s="19"/>
      <c r="B139" s="200"/>
      <c r="C139" s="531"/>
      <c r="D139" s="200"/>
      <c r="E139" s="200"/>
      <c r="F139" s="200"/>
      <c r="G139" s="200"/>
      <c r="H139" s="200"/>
      <c r="I139" s="200"/>
      <c r="J139" s="200"/>
      <c r="K139" s="200"/>
      <c r="L139" s="505"/>
      <c r="M139" s="763" t="s">
        <v>602</v>
      </c>
      <c r="N139" s="600"/>
      <c r="O139" s="154"/>
      <c r="P139" s="14">
        <v>86</v>
      </c>
      <c r="Q139" s="11">
        <v>0</v>
      </c>
      <c r="R139" s="10">
        <v>3</v>
      </c>
      <c r="S139" s="9">
        <v>70003</v>
      </c>
      <c r="T139" s="14"/>
      <c r="U139" s="14"/>
      <c r="V139" s="311"/>
      <c r="W139" s="308"/>
      <c r="X139" s="520">
        <f>X140</f>
        <v>7464631</v>
      </c>
      <c r="Y139" s="520">
        <f t="shared" ref="Y139:Z139" si="37">Y140</f>
        <v>4235900</v>
      </c>
      <c r="Z139" s="521">
        <f t="shared" si="37"/>
        <v>4235900</v>
      </c>
      <c r="AA139" s="8"/>
      <c r="AB139" s="3"/>
    </row>
    <row r="140" spans="1:28" ht="30.75" customHeight="1" x14ac:dyDescent="0.2">
      <c r="A140" s="19"/>
      <c r="B140" s="200"/>
      <c r="C140" s="531"/>
      <c r="D140" s="200"/>
      <c r="E140" s="200"/>
      <c r="F140" s="200"/>
      <c r="G140" s="200"/>
      <c r="H140" s="200"/>
      <c r="I140" s="200"/>
      <c r="J140" s="200"/>
      <c r="K140" s="200"/>
      <c r="L140" s="505"/>
      <c r="M140" s="763" t="s">
        <v>601</v>
      </c>
      <c r="N140" s="600"/>
      <c r="O140" s="154"/>
      <c r="P140" s="14">
        <v>86</v>
      </c>
      <c r="Q140" s="11">
        <v>0</v>
      </c>
      <c r="R140" s="10">
        <v>3</v>
      </c>
      <c r="S140" s="9">
        <v>70003</v>
      </c>
      <c r="T140" s="14"/>
      <c r="U140" s="14"/>
      <c r="V140" s="311"/>
      <c r="W140" s="308"/>
      <c r="X140" s="509">
        <f>X141+X142+X143+X144+X145+X146</f>
        <v>7464631</v>
      </c>
      <c r="Y140" s="509">
        <f>Y141+Y142+Y143</f>
        <v>4235900</v>
      </c>
      <c r="Z140" s="510">
        <f>Z141+Z142+Z143</f>
        <v>4235900</v>
      </c>
      <c r="AA140" s="8"/>
      <c r="AB140" s="3"/>
    </row>
    <row r="141" spans="1:28" ht="48.75" customHeight="1" x14ac:dyDescent="0.2">
      <c r="A141" s="19"/>
      <c r="B141" s="200"/>
      <c r="C141" s="531"/>
      <c r="D141" s="200"/>
      <c r="E141" s="200"/>
      <c r="F141" s="200"/>
      <c r="G141" s="200"/>
      <c r="H141" s="200"/>
      <c r="I141" s="200"/>
      <c r="J141" s="200"/>
      <c r="K141" s="200"/>
      <c r="L141" s="505"/>
      <c r="M141" s="603" t="s">
        <v>129</v>
      </c>
      <c r="N141" s="600"/>
      <c r="O141" s="154"/>
      <c r="P141" s="14">
        <v>86</v>
      </c>
      <c r="Q141" s="11">
        <v>0</v>
      </c>
      <c r="R141" s="10">
        <v>3</v>
      </c>
      <c r="S141" s="9">
        <v>70003</v>
      </c>
      <c r="T141" s="14">
        <v>1</v>
      </c>
      <c r="U141" s="14">
        <v>13</v>
      </c>
      <c r="V141" s="825">
        <v>110</v>
      </c>
      <c r="W141" s="308"/>
      <c r="X141" s="266">
        <v>4061700</v>
      </c>
      <c r="Y141" s="312">
        <v>3760700</v>
      </c>
      <c r="Z141" s="507">
        <v>3760700</v>
      </c>
      <c r="AA141" s="8"/>
      <c r="AB141" s="3"/>
    </row>
    <row r="142" spans="1:28" ht="37.9" customHeight="1" x14ac:dyDescent="0.2">
      <c r="A142" s="19"/>
      <c r="B142" s="200"/>
      <c r="C142" s="531"/>
      <c r="D142" s="200"/>
      <c r="E142" s="200"/>
      <c r="F142" s="200"/>
      <c r="G142" s="200"/>
      <c r="H142" s="200"/>
      <c r="I142" s="200"/>
      <c r="J142" s="200"/>
      <c r="K142" s="200"/>
      <c r="L142" s="505"/>
      <c r="M142" s="763" t="s">
        <v>42</v>
      </c>
      <c r="N142" s="765"/>
      <c r="O142" s="154"/>
      <c r="P142" s="14">
        <v>86</v>
      </c>
      <c r="Q142" s="11">
        <v>0</v>
      </c>
      <c r="R142" s="10">
        <v>3</v>
      </c>
      <c r="S142" s="9">
        <v>70003</v>
      </c>
      <c r="T142" s="14">
        <v>1</v>
      </c>
      <c r="U142" s="14">
        <v>13</v>
      </c>
      <c r="V142" s="508">
        <v>240</v>
      </c>
      <c r="W142" s="308"/>
      <c r="X142" s="312">
        <v>725700</v>
      </c>
      <c r="Y142" s="312">
        <v>470200</v>
      </c>
      <c r="Z142" s="507">
        <v>470200</v>
      </c>
      <c r="AA142" s="8"/>
      <c r="AB142" s="764"/>
    </row>
    <row r="143" spans="1:28" ht="48.75" customHeight="1" x14ac:dyDescent="0.2">
      <c r="A143" s="19"/>
      <c r="B143" s="200"/>
      <c r="C143" s="531"/>
      <c r="D143" s="200"/>
      <c r="E143" s="200"/>
      <c r="F143" s="200"/>
      <c r="G143" s="200"/>
      <c r="H143" s="200"/>
      <c r="I143" s="200"/>
      <c r="J143" s="200"/>
      <c r="K143" s="200"/>
      <c r="L143" s="505"/>
      <c r="M143" s="763" t="s">
        <v>42</v>
      </c>
      <c r="N143" s="765"/>
      <c r="O143" s="154"/>
      <c r="P143" s="14">
        <v>86</v>
      </c>
      <c r="Q143" s="11">
        <v>0</v>
      </c>
      <c r="R143" s="10">
        <v>6</v>
      </c>
      <c r="S143" s="9">
        <v>0</v>
      </c>
      <c r="T143" s="14">
        <v>1</v>
      </c>
      <c r="U143" s="14">
        <v>13</v>
      </c>
      <c r="V143" s="825">
        <v>850</v>
      </c>
      <c r="W143" s="308"/>
      <c r="X143" s="312">
        <v>5000</v>
      </c>
      <c r="Y143" s="312">
        <v>5000</v>
      </c>
      <c r="Z143" s="507">
        <v>5000</v>
      </c>
      <c r="AA143" s="8"/>
      <c r="AB143" s="764"/>
    </row>
    <row r="144" spans="1:28" ht="48.75" customHeight="1" x14ac:dyDescent="0.2">
      <c r="A144" s="19"/>
      <c r="B144" s="200"/>
      <c r="C144" s="531"/>
      <c r="D144" s="200"/>
      <c r="E144" s="200"/>
      <c r="F144" s="200"/>
      <c r="G144" s="200"/>
      <c r="H144" s="200"/>
      <c r="I144" s="200"/>
      <c r="J144" s="200"/>
      <c r="K144" s="200"/>
      <c r="L144" s="505"/>
      <c r="M144" s="818" t="s">
        <v>636</v>
      </c>
      <c r="N144" s="820"/>
      <c r="O144" s="154"/>
      <c r="P144" s="14">
        <v>86</v>
      </c>
      <c r="Q144" s="11">
        <v>0</v>
      </c>
      <c r="R144" s="10">
        <v>1</v>
      </c>
      <c r="S144" s="9">
        <v>71111</v>
      </c>
      <c r="T144" s="14">
        <v>1</v>
      </c>
      <c r="U144" s="14">
        <v>13</v>
      </c>
      <c r="V144" s="508">
        <v>110</v>
      </c>
      <c r="W144" s="308"/>
      <c r="X144" s="312">
        <v>205000</v>
      </c>
      <c r="Y144" s="312"/>
      <c r="Z144" s="507"/>
      <c r="AA144" s="8"/>
      <c r="AB144" s="819"/>
    </row>
    <row r="145" spans="1:28" ht="48.75" customHeight="1" x14ac:dyDescent="0.2">
      <c r="A145" s="19"/>
      <c r="B145" s="200"/>
      <c r="C145" s="531"/>
      <c r="D145" s="200"/>
      <c r="E145" s="200"/>
      <c r="F145" s="200"/>
      <c r="G145" s="200"/>
      <c r="H145" s="200"/>
      <c r="I145" s="200"/>
      <c r="J145" s="200"/>
      <c r="K145" s="200"/>
      <c r="L145" s="505"/>
      <c r="M145" s="763" t="s">
        <v>601</v>
      </c>
      <c r="N145" s="765"/>
      <c r="O145" s="154"/>
      <c r="P145" s="14">
        <v>86</v>
      </c>
      <c r="Q145" s="11">
        <v>0</v>
      </c>
      <c r="R145" s="10">
        <v>3</v>
      </c>
      <c r="S145" s="9">
        <v>78888</v>
      </c>
      <c r="T145" s="14">
        <v>1</v>
      </c>
      <c r="U145" s="14">
        <v>13</v>
      </c>
      <c r="V145" s="508">
        <v>110</v>
      </c>
      <c r="W145" s="308"/>
      <c r="X145" s="312">
        <v>96000</v>
      </c>
      <c r="Y145" s="312"/>
      <c r="Z145" s="507"/>
      <c r="AA145" s="8"/>
      <c r="AB145" s="764"/>
    </row>
    <row r="146" spans="1:28" ht="48.75" customHeight="1" x14ac:dyDescent="0.2">
      <c r="A146" s="19"/>
      <c r="B146" s="200"/>
      <c r="C146" s="531"/>
      <c r="D146" s="200"/>
      <c r="E146" s="200"/>
      <c r="F146" s="200"/>
      <c r="G146" s="200"/>
      <c r="H146" s="200"/>
      <c r="I146" s="200"/>
      <c r="J146" s="200"/>
      <c r="K146" s="200"/>
      <c r="L146" s="505"/>
      <c r="M146" s="756" t="s">
        <v>615</v>
      </c>
      <c r="N146" s="765"/>
      <c r="O146" s="154"/>
      <c r="P146" s="14">
        <v>86</v>
      </c>
      <c r="Q146" s="11">
        <v>0</v>
      </c>
      <c r="R146" s="10">
        <v>6</v>
      </c>
      <c r="S146" s="9">
        <v>95555</v>
      </c>
      <c r="T146" s="14">
        <v>1</v>
      </c>
      <c r="U146" s="14">
        <v>13</v>
      </c>
      <c r="V146" s="508">
        <v>850</v>
      </c>
      <c r="W146" s="308"/>
      <c r="X146" s="312">
        <v>2371231</v>
      </c>
      <c r="Y146" s="312"/>
      <c r="Z146" s="507"/>
      <c r="AA146" s="8"/>
      <c r="AB146" s="764"/>
    </row>
    <row r="147" spans="1:28" ht="51" customHeight="1" thickBot="1" x14ac:dyDescent="0.25">
      <c r="A147" s="19"/>
      <c r="B147" s="241"/>
      <c r="C147" s="242"/>
      <c r="D147" s="964" t="s">
        <v>2</v>
      </c>
      <c r="E147" s="965"/>
      <c r="F147" s="965"/>
      <c r="G147" s="965"/>
      <c r="H147" s="965"/>
      <c r="I147" s="965"/>
      <c r="J147" s="965"/>
      <c r="K147" s="965"/>
      <c r="L147" s="965"/>
      <c r="M147" s="965"/>
      <c r="N147" s="966"/>
      <c r="O147" s="532" t="s">
        <v>153</v>
      </c>
      <c r="P147" s="243" t="s">
        <v>154</v>
      </c>
      <c r="Q147" s="244" t="s">
        <v>5</v>
      </c>
      <c r="R147" s="245" t="s">
        <v>4</v>
      </c>
      <c r="S147" s="246" t="s">
        <v>3</v>
      </c>
      <c r="T147" s="243" t="s">
        <v>1</v>
      </c>
      <c r="U147" s="243" t="s">
        <v>1</v>
      </c>
      <c r="V147" s="323" t="s">
        <v>1</v>
      </c>
      <c r="W147" s="533"/>
      <c r="X147" s="324">
        <f>[2]Ведомст!X142</f>
        <v>0</v>
      </c>
      <c r="Y147" s="324">
        <v>519589.2</v>
      </c>
      <c r="Z147" s="726">
        <v>1014013.85</v>
      </c>
      <c r="AA147" s="8"/>
      <c r="AB147" s="3"/>
    </row>
    <row r="148" spans="1:28" ht="33.75" customHeight="1" thickBot="1" x14ac:dyDescent="0.35">
      <c r="A148" s="7"/>
      <c r="B148" s="206"/>
      <c r="C148" s="206"/>
      <c r="D148" s="206"/>
      <c r="E148" s="206"/>
      <c r="F148" s="206"/>
      <c r="G148" s="206"/>
      <c r="H148" s="206"/>
      <c r="I148" s="206"/>
      <c r="J148" s="206"/>
      <c r="K148" s="207"/>
      <c r="L148" s="206"/>
      <c r="M148" s="208"/>
      <c r="N148" s="209"/>
      <c r="O148" s="210" t="s">
        <v>149</v>
      </c>
      <c r="P148" s="211" t="s">
        <v>1</v>
      </c>
      <c r="Q148" s="211" t="s">
        <v>1</v>
      </c>
      <c r="R148" s="211" t="s">
        <v>1</v>
      </c>
      <c r="S148" s="211" t="s">
        <v>1</v>
      </c>
      <c r="T148" s="212">
        <v>0</v>
      </c>
      <c r="U148" s="213">
        <v>0</v>
      </c>
      <c r="V148" s="325" t="s">
        <v>150</v>
      </c>
      <c r="W148" s="326"/>
      <c r="X148" s="315"/>
      <c r="Y148" s="327"/>
      <c r="Z148" s="327"/>
      <c r="AA148" s="164"/>
      <c r="AB148" s="3"/>
    </row>
    <row r="149" spans="1:28" ht="18.75" customHeight="1" thickBot="1" x14ac:dyDescent="0.3">
      <c r="A149" s="4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2"/>
      <c r="M149" s="235" t="s">
        <v>0</v>
      </c>
      <c r="N149" s="236"/>
      <c r="O149" s="236"/>
      <c r="P149" s="236"/>
      <c r="Q149" s="236"/>
      <c r="R149" s="236"/>
      <c r="S149" s="236"/>
      <c r="T149" s="236"/>
      <c r="U149" s="236"/>
      <c r="V149" s="328"/>
      <c r="W149" s="329"/>
      <c r="X149" s="329">
        <f>X21+X39+X52+X57+X62+X123+X126+X134+X139</f>
        <v>57433646.670000002</v>
      </c>
      <c r="Y149" s="329">
        <f>Y21+Y39+Y62+Y123+Y126+Y134+Y139+Y147</f>
        <v>21061067.940000001</v>
      </c>
      <c r="Z149" s="329">
        <f>Z21+Z39+Z62+Z123+Z126+Z134+Z139+Z147</f>
        <v>20567376.960000001</v>
      </c>
      <c r="AA149" s="3"/>
      <c r="AB149" s="2"/>
    </row>
    <row r="150" spans="1:28" ht="0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"/>
      <c r="Q150" s="3"/>
      <c r="R150" s="3"/>
      <c r="S150" s="3"/>
      <c r="T150" s="3"/>
      <c r="U150" s="3"/>
      <c r="V150" s="221"/>
      <c r="W150" s="221"/>
      <c r="X150" s="219"/>
      <c r="Y150" s="234"/>
      <c r="Z150" s="221"/>
      <c r="AA150" s="3"/>
      <c r="AB150" s="2"/>
    </row>
    <row r="151" spans="1:28" ht="21.75" customHeight="1" x14ac:dyDescent="0.25"/>
    <row r="152" spans="1:28" ht="12.75" customHeight="1" x14ac:dyDescent="0.25"/>
  </sheetData>
  <mergeCells count="70">
    <mergeCell ref="X2:Y2"/>
    <mergeCell ref="X5:Y5"/>
    <mergeCell ref="X8:Y8"/>
    <mergeCell ref="A11:Z11"/>
    <mergeCell ref="B94:N94"/>
    <mergeCell ref="F91:N91"/>
    <mergeCell ref="G92:N92"/>
    <mergeCell ref="D62:N62"/>
    <mergeCell ref="E63:N63"/>
    <mergeCell ref="D39:N39"/>
    <mergeCell ref="G25:N25"/>
    <mergeCell ref="B26:N26"/>
    <mergeCell ref="B27:N27"/>
    <mergeCell ref="G28:N28"/>
    <mergeCell ref="B29:N29"/>
    <mergeCell ref="B30:N30"/>
    <mergeCell ref="E95:N95"/>
    <mergeCell ref="F96:N96"/>
    <mergeCell ref="G97:N97"/>
    <mergeCell ref="B98:N98"/>
    <mergeCell ref="B138:N138"/>
    <mergeCell ref="E110:N110"/>
    <mergeCell ref="F111:N111"/>
    <mergeCell ref="B99:N99"/>
    <mergeCell ref="F106:N106"/>
    <mergeCell ref="G107:N107"/>
    <mergeCell ref="B108:N108"/>
    <mergeCell ref="B109:N109"/>
    <mergeCell ref="D147:N147"/>
    <mergeCell ref="B128:N128"/>
    <mergeCell ref="G112:N112"/>
    <mergeCell ref="B113:N113"/>
    <mergeCell ref="B114:N114"/>
    <mergeCell ref="D120:N120"/>
    <mergeCell ref="F121:N121"/>
    <mergeCell ref="G125:N125"/>
    <mergeCell ref="B126:N126"/>
    <mergeCell ref="B127:N127"/>
    <mergeCell ref="F134:N134"/>
    <mergeCell ref="G135:N135"/>
    <mergeCell ref="B136:N136"/>
    <mergeCell ref="B137:N137"/>
    <mergeCell ref="F72:N72"/>
    <mergeCell ref="G73:N73"/>
    <mergeCell ref="B74:N74"/>
    <mergeCell ref="B75:N75"/>
    <mergeCell ref="E82:N82"/>
    <mergeCell ref="F78:N78"/>
    <mergeCell ref="G79:N79"/>
    <mergeCell ref="B80:N80"/>
    <mergeCell ref="B81:N81"/>
    <mergeCell ref="B85:N85"/>
    <mergeCell ref="B93:N93"/>
    <mergeCell ref="F83:N83"/>
    <mergeCell ref="G84:N84"/>
    <mergeCell ref="B86:N86"/>
    <mergeCell ref="E87:N87"/>
    <mergeCell ref="M16:Z16"/>
    <mergeCell ref="B44:N44"/>
    <mergeCell ref="B24:N24"/>
    <mergeCell ref="P19:S19"/>
    <mergeCell ref="P20:S20"/>
    <mergeCell ref="D21:N21"/>
    <mergeCell ref="G22:N22"/>
    <mergeCell ref="B23:N23"/>
    <mergeCell ref="B32:N32"/>
    <mergeCell ref="E40:N40"/>
    <mergeCell ref="F41:N41"/>
    <mergeCell ref="G42:N42"/>
    <mergeCell ref="B43:N43"/>
  </mergeCells>
  <pageMargins left="1.1811023622047201" right="0.39370078740157499" top="0.78740157480314998" bottom="0.59055118110236204" header="0.31496063461453899" footer="0.31496063461453899"/>
  <pageSetup paperSize="9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34" zoomScaleSheetLayoutView="100" workbookViewId="0">
      <selection activeCell="E14" sqref="E14"/>
    </sheetView>
  </sheetViews>
  <sheetFormatPr defaultRowHeight="15" x14ac:dyDescent="0.25"/>
  <cols>
    <col min="1" max="1" width="25" style="330" customWidth="1"/>
    <col min="2" max="2" width="41" style="330" customWidth="1"/>
    <col min="3" max="3" width="15" style="335" customWidth="1"/>
    <col min="4" max="4" width="15.140625" style="336" customWidth="1"/>
    <col min="5" max="5" width="14.85546875" style="336" customWidth="1"/>
    <col min="6" max="256" width="9.140625" style="330"/>
    <col min="257" max="257" width="20.85546875" style="330" customWidth="1"/>
    <col min="258" max="258" width="46.85546875" style="330" customWidth="1"/>
    <col min="259" max="261" width="14" style="330" customWidth="1"/>
    <col min="262" max="512" width="9.140625" style="330"/>
    <col min="513" max="513" width="20.85546875" style="330" customWidth="1"/>
    <col min="514" max="514" width="46.85546875" style="330" customWidth="1"/>
    <col min="515" max="517" width="14" style="330" customWidth="1"/>
    <col min="518" max="768" width="9.140625" style="330"/>
    <col min="769" max="769" width="20.85546875" style="330" customWidth="1"/>
    <col min="770" max="770" width="46.85546875" style="330" customWidth="1"/>
    <col min="771" max="773" width="14" style="330" customWidth="1"/>
    <col min="774" max="1024" width="9.140625" style="330"/>
    <col min="1025" max="1025" width="20.85546875" style="330" customWidth="1"/>
    <col min="1026" max="1026" width="46.85546875" style="330" customWidth="1"/>
    <col min="1027" max="1029" width="14" style="330" customWidth="1"/>
    <col min="1030" max="1280" width="9.140625" style="330"/>
    <col min="1281" max="1281" width="20.85546875" style="330" customWidth="1"/>
    <col min="1282" max="1282" width="46.85546875" style="330" customWidth="1"/>
    <col min="1283" max="1285" width="14" style="330" customWidth="1"/>
    <col min="1286" max="1536" width="9.140625" style="330"/>
    <col min="1537" max="1537" width="20.85546875" style="330" customWidth="1"/>
    <col min="1538" max="1538" width="46.85546875" style="330" customWidth="1"/>
    <col min="1539" max="1541" width="14" style="330" customWidth="1"/>
    <col min="1542" max="1792" width="9.140625" style="330"/>
    <col min="1793" max="1793" width="20.85546875" style="330" customWidth="1"/>
    <col min="1794" max="1794" width="46.85546875" style="330" customWidth="1"/>
    <col min="1795" max="1797" width="14" style="330" customWidth="1"/>
    <col min="1798" max="2048" width="9.140625" style="330"/>
    <col min="2049" max="2049" width="20.85546875" style="330" customWidth="1"/>
    <col min="2050" max="2050" width="46.85546875" style="330" customWidth="1"/>
    <col min="2051" max="2053" width="14" style="330" customWidth="1"/>
    <col min="2054" max="2304" width="9.140625" style="330"/>
    <col min="2305" max="2305" width="20.85546875" style="330" customWidth="1"/>
    <col min="2306" max="2306" width="46.85546875" style="330" customWidth="1"/>
    <col min="2307" max="2309" width="14" style="330" customWidth="1"/>
    <col min="2310" max="2560" width="9.140625" style="330"/>
    <col min="2561" max="2561" width="20.85546875" style="330" customWidth="1"/>
    <col min="2562" max="2562" width="46.85546875" style="330" customWidth="1"/>
    <col min="2563" max="2565" width="14" style="330" customWidth="1"/>
    <col min="2566" max="2816" width="9.140625" style="330"/>
    <col min="2817" max="2817" width="20.85546875" style="330" customWidth="1"/>
    <col min="2818" max="2818" width="46.85546875" style="330" customWidth="1"/>
    <col min="2819" max="2821" width="14" style="330" customWidth="1"/>
    <col min="2822" max="3072" width="9.140625" style="330"/>
    <col min="3073" max="3073" width="20.85546875" style="330" customWidth="1"/>
    <col min="3074" max="3074" width="46.85546875" style="330" customWidth="1"/>
    <col min="3075" max="3077" width="14" style="330" customWidth="1"/>
    <col min="3078" max="3328" width="9.140625" style="330"/>
    <col min="3329" max="3329" width="20.85546875" style="330" customWidth="1"/>
    <col min="3330" max="3330" width="46.85546875" style="330" customWidth="1"/>
    <col min="3331" max="3333" width="14" style="330" customWidth="1"/>
    <col min="3334" max="3584" width="9.140625" style="330"/>
    <col min="3585" max="3585" width="20.85546875" style="330" customWidth="1"/>
    <col min="3586" max="3586" width="46.85546875" style="330" customWidth="1"/>
    <col min="3587" max="3589" width="14" style="330" customWidth="1"/>
    <col min="3590" max="3840" width="9.140625" style="330"/>
    <col min="3841" max="3841" width="20.85546875" style="330" customWidth="1"/>
    <col min="3842" max="3842" width="46.85546875" style="330" customWidth="1"/>
    <col min="3843" max="3845" width="14" style="330" customWidth="1"/>
    <col min="3846" max="4096" width="9.140625" style="330"/>
    <col min="4097" max="4097" width="20.85546875" style="330" customWidth="1"/>
    <col min="4098" max="4098" width="46.85546875" style="330" customWidth="1"/>
    <col min="4099" max="4101" width="14" style="330" customWidth="1"/>
    <col min="4102" max="4352" width="9.140625" style="330"/>
    <col min="4353" max="4353" width="20.85546875" style="330" customWidth="1"/>
    <col min="4354" max="4354" width="46.85546875" style="330" customWidth="1"/>
    <col min="4355" max="4357" width="14" style="330" customWidth="1"/>
    <col min="4358" max="4608" width="9.140625" style="330"/>
    <col min="4609" max="4609" width="20.85546875" style="330" customWidth="1"/>
    <col min="4610" max="4610" width="46.85546875" style="330" customWidth="1"/>
    <col min="4611" max="4613" width="14" style="330" customWidth="1"/>
    <col min="4614" max="4864" width="9.140625" style="330"/>
    <col min="4865" max="4865" width="20.85546875" style="330" customWidth="1"/>
    <col min="4866" max="4866" width="46.85546875" style="330" customWidth="1"/>
    <col min="4867" max="4869" width="14" style="330" customWidth="1"/>
    <col min="4870" max="5120" width="9.140625" style="330"/>
    <col min="5121" max="5121" width="20.85546875" style="330" customWidth="1"/>
    <col min="5122" max="5122" width="46.85546875" style="330" customWidth="1"/>
    <col min="5123" max="5125" width="14" style="330" customWidth="1"/>
    <col min="5126" max="5376" width="9.140625" style="330"/>
    <col min="5377" max="5377" width="20.85546875" style="330" customWidth="1"/>
    <col min="5378" max="5378" width="46.85546875" style="330" customWidth="1"/>
    <col min="5379" max="5381" width="14" style="330" customWidth="1"/>
    <col min="5382" max="5632" width="9.140625" style="330"/>
    <col min="5633" max="5633" width="20.85546875" style="330" customWidth="1"/>
    <col min="5634" max="5634" width="46.85546875" style="330" customWidth="1"/>
    <col min="5635" max="5637" width="14" style="330" customWidth="1"/>
    <col min="5638" max="5888" width="9.140625" style="330"/>
    <col min="5889" max="5889" width="20.85546875" style="330" customWidth="1"/>
    <col min="5890" max="5890" width="46.85546875" style="330" customWidth="1"/>
    <col min="5891" max="5893" width="14" style="330" customWidth="1"/>
    <col min="5894" max="6144" width="9.140625" style="330"/>
    <col min="6145" max="6145" width="20.85546875" style="330" customWidth="1"/>
    <col min="6146" max="6146" width="46.85546875" style="330" customWidth="1"/>
    <col min="6147" max="6149" width="14" style="330" customWidth="1"/>
    <col min="6150" max="6400" width="9.140625" style="330"/>
    <col min="6401" max="6401" width="20.85546875" style="330" customWidth="1"/>
    <col min="6402" max="6402" width="46.85546875" style="330" customWidth="1"/>
    <col min="6403" max="6405" width="14" style="330" customWidth="1"/>
    <col min="6406" max="6656" width="9.140625" style="330"/>
    <col min="6657" max="6657" width="20.85546875" style="330" customWidth="1"/>
    <col min="6658" max="6658" width="46.85546875" style="330" customWidth="1"/>
    <col min="6659" max="6661" width="14" style="330" customWidth="1"/>
    <col min="6662" max="6912" width="9.140625" style="330"/>
    <col min="6913" max="6913" width="20.85546875" style="330" customWidth="1"/>
    <col min="6914" max="6914" width="46.85546875" style="330" customWidth="1"/>
    <col min="6915" max="6917" width="14" style="330" customWidth="1"/>
    <col min="6918" max="7168" width="9.140625" style="330"/>
    <col min="7169" max="7169" width="20.85546875" style="330" customWidth="1"/>
    <col min="7170" max="7170" width="46.85546875" style="330" customWidth="1"/>
    <col min="7171" max="7173" width="14" style="330" customWidth="1"/>
    <col min="7174" max="7424" width="9.140625" style="330"/>
    <col min="7425" max="7425" width="20.85546875" style="330" customWidth="1"/>
    <col min="7426" max="7426" width="46.85546875" style="330" customWidth="1"/>
    <col min="7427" max="7429" width="14" style="330" customWidth="1"/>
    <col min="7430" max="7680" width="9.140625" style="330"/>
    <col min="7681" max="7681" width="20.85546875" style="330" customWidth="1"/>
    <col min="7682" max="7682" width="46.85546875" style="330" customWidth="1"/>
    <col min="7683" max="7685" width="14" style="330" customWidth="1"/>
    <col min="7686" max="7936" width="9.140625" style="330"/>
    <col min="7937" max="7937" width="20.85546875" style="330" customWidth="1"/>
    <col min="7938" max="7938" width="46.85546875" style="330" customWidth="1"/>
    <col min="7939" max="7941" width="14" style="330" customWidth="1"/>
    <col min="7942" max="8192" width="9.140625" style="330"/>
    <col min="8193" max="8193" width="20.85546875" style="330" customWidth="1"/>
    <col min="8194" max="8194" width="46.85546875" style="330" customWidth="1"/>
    <col min="8195" max="8197" width="14" style="330" customWidth="1"/>
    <col min="8198" max="8448" width="9.140625" style="330"/>
    <col min="8449" max="8449" width="20.85546875" style="330" customWidth="1"/>
    <col min="8450" max="8450" width="46.85546875" style="330" customWidth="1"/>
    <col min="8451" max="8453" width="14" style="330" customWidth="1"/>
    <col min="8454" max="8704" width="9.140625" style="330"/>
    <col min="8705" max="8705" width="20.85546875" style="330" customWidth="1"/>
    <col min="8706" max="8706" width="46.85546875" style="330" customWidth="1"/>
    <col min="8707" max="8709" width="14" style="330" customWidth="1"/>
    <col min="8710" max="8960" width="9.140625" style="330"/>
    <col min="8961" max="8961" width="20.85546875" style="330" customWidth="1"/>
    <col min="8962" max="8962" width="46.85546875" style="330" customWidth="1"/>
    <col min="8963" max="8965" width="14" style="330" customWidth="1"/>
    <col min="8966" max="9216" width="9.140625" style="330"/>
    <col min="9217" max="9217" width="20.85546875" style="330" customWidth="1"/>
    <col min="9218" max="9218" width="46.85546875" style="330" customWidth="1"/>
    <col min="9219" max="9221" width="14" style="330" customWidth="1"/>
    <col min="9222" max="9472" width="9.140625" style="330"/>
    <col min="9473" max="9473" width="20.85546875" style="330" customWidth="1"/>
    <col min="9474" max="9474" width="46.85546875" style="330" customWidth="1"/>
    <col min="9475" max="9477" width="14" style="330" customWidth="1"/>
    <col min="9478" max="9728" width="9.140625" style="330"/>
    <col min="9729" max="9729" width="20.85546875" style="330" customWidth="1"/>
    <col min="9730" max="9730" width="46.85546875" style="330" customWidth="1"/>
    <col min="9731" max="9733" width="14" style="330" customWidth="1"/>
    <col min="9734" max="9984" width="9.140625" style="330"/>
    <col min="9985" max="9985" width="20.85546875" style="330" customWidth="1"/>
    <col min="9986" max="9986" width="46.85546875" style="330" customWidth="1"/>
    <col min="9987" max="9989" width="14" style="330" customWidth="1"/>
    <col min="9990" max="10240" width="9.140625" style="330"/>
    <col min="10241" max="10241" width="20.85546875" style="330" customWidth="1"/>
    <col min="10242" max="10242" width="46.85546875" style="330" customWidth="1"/>
    <col min="10243" max="10245" width="14" style="330" customWidth="1"/>
    <col min="10246" max="10496" width="9.140625" style="330"/>
    <col min="10497" max="10497" width="20.85546875" style="330" customWidth="1"/>
    <col min="10498" max="10498" width="46.85546875" style="330" customWidth="1"/>
    <col min="10499" max="10501" width="14" style="330" customWidth="1"/>
    <col min="10502" max="10752" width="9.140625" style="330"/>
    <col min="10753" max="10753" width="20.85546875" style="330" customWidth="1"/>
    <col min="10754" max="10754" width="46.85546875" style="330" customWidth="1"/>
    <col min="10755" max="10757" width="14" style="330" customWidth="1"/>
    <col min="10758" max="11008" width="9.140625" style="330"/>
    <col min="11009" max="11009" width="20.85546875" style="330" customWidth="1"/>
    <col min="11010" max="11010" width="46.85546875" style="330" customWidth="1"/>
    <col min="11011" max="11013" width="14" style="330" customWidth="1"/>
    <col min="11014" max="11264" width="9.140625" style="330"/>
    <col min="11265" max="11265" width="20.85546875" style="330" customWidth="1"/>
    <col min="11266" max="11266" width="46.85546875" style="330" customWidth="1"/>
    <col min="11267" max="11269" width="14" style="330" customWidth="1"/>
    <col min="11270" max="11520" width="9.140625" style="330"/>
    <col min="11521" max="11521" width="20.85546875" style="330" customWidth="1"/>
    <col min="11522" max="11522" width="46.85546875" style="330" customWidth="1"/>
    <col min="11523" max="11525" width="14" style="330" customWidth="1"/>
    <col min="11526" max="11776" width="9.140625" style="330"/>
    <col min="11777" max="11777" width="20.85546875" style="330" customWidth="1"/>
    <col min="11778" max="11778" width="46.85546875" style="330" customWidth="1"/>
    <col min="11779" max="11781" width="14" style="330" customWidth="1"/>
    <col min="11782" max="12032" width="9.140625" style="330"/>
    <col min="12033" max="12033" width="20.85546875" style="330" customWidth="1"/>
    <col min="12034" max="12034" width="46.85546875" style="330" customWidth="1"/>
    <col min="12035" max="12037" width="14" style="330" customWidth="1"/>
    <col min="12038" max="12288" width="9.140625" style="330"/>
    <col min="12289" max="12289" width="20.85546875" style="330" customWidth="1"/>
    <col min="12290" max="12290" width="46.85546875" style="330" customWidth="1"/>
    <col min="12291" max="12293" width="14" style="330" customWidth="1"/>
    <col min="12294" max="12544" width="9.140625" style="330"/>
    <col min="12545" max="12545" width="20.85546875" style="330" customWidth="1"/>
    <col min="12546" max="12546" width="46.85546875" style="330" customWidth="1"/>
    <col min="12547" max="12549" width="14" style="330" customWidth="1"/>
    <col min="12550" max="12800" width="9.140625" style="330"/>
    <col min="12801" max="12801" width="20.85546875" style="330" customWidth="1"/>
    <col min="12802" max="12802" width="46.85546875" style="330" customWidth="1"/>
    <col min="12803" max="12805" width="14" style="330" customWidth="1"/>
    <col min="12806" max="13056" width="9.140625" style="330"/>
    <col min="13057" max="13057" width="20.85546875" style="330" customWidth="1"/>
    <col min="13058" max="13058" width="46.85546875" style="330" customWidth="1"/>
    <col min="13059" max="13061" width="14" style="330" customWidth="1"/>
    <col min="13062" max="13312" width="9.140625" style="330"/>
    <col min="13313" max="13313" width="20.85546875" style="330" customWidth="1"/>
    <col min="13314" max="13314" width="46.85546875" style="330" customWidth="1"/>
    <col min="13315" max="13317" width="14" style="330" customWidth="1"/>
    <col min="13318" max="13568" width="9.140625" style="330"/>
    <col min="13569" max="13569" width="20.85546875" style="330" customWidth="1"/>
    <col min="13570" max="13570" width="46.85546875" style="330" customWidth="1"/>
    <col min="13571" max="13573" width="14" style="330" customWidth="1"/>
    <col min="13574" max="13824" width="9.140625" style="330"/>
    <col min="13825" max="13825" width="20.85546875" style="330" customWidth="1"/>
    <col min="13826" max="13826" width="46.85546875" style="330" customWidth="1"/>
    <col min="13827" max="13829" width="14" style="330" customWidth="1"/>
    <col min="13830" max="14080" width="9.140625" style="330"/>
    <col min="14081" max="14081" width="20.85546875" style="330" customWidth="1"/>
    <col min="14082" max="14082" width="46.85546875" style="330" customWidth="1"/>
    <col min="14083" max="14085" width="14" style="330" customWidth="1"/>
    <col min="14086" max="14336" width="9.140625" style="330"/>
    <col min="14337" max="14337" width="20.85546875" style="330" customWidth="1"/>
    <col min="14338" max="14338" width="46.85546875" style="330" customWidth="1"/>
    <col min="14339" max="14341" width="14" style="330" customWidth="1"/>
    <col min="14342" max="14592" width="9.140625" style="330"/>
    <col min="14593" max="14593" width="20.85546875" style="330" customWidth="1"/>
    <col min="14594" max="14594" width="46.85546875" style="330" customWidth="1"/>
    <col min="14595" max="14597" width="14" style="330" customWidth="1"/>
    <col min="14598" max="14848" width="9.140625" style="330"/>
    <col min="14849" max="14849" width="20.85546875" style="330" customWidth="1"/>
    <col min="14850" max="14850" width="46.85546875" style="330" customWidth="1"/>
    <col min="14851" max="14853" width="14" style="330" customWidth="1"/>
    <col min="14854" max="15104" width="9.140625" style="330"/>
    <col min="15105" max="15105" width="20.85546875" style="330" customWidth="1"/>
    <col min="15106" max="15106" width="46.85546875" style="330" customWidth="1"/>
    <col min="15107" max="15109" width="14" style="330" customWidth="1"/>
    <col min="15110" max="15360" width="9.140625" style="330"/>
    <col min="15361" max="15361" width="20.85546875" style="330" customWidth="1"/>
    <col min="15362" max="15362" width="46.85546875" style="330" customWidth="1"/>
    <col min="15363" max="15365" width="14" style="330" customWidth="1"/>
    <col min="15366" max="15616" width="9.140625" style="330"/>
    <col min="15617" max="15617" width="20.85546875" style="330" customWidth="1"/>
    <col min="15618" max="15618" width="46.85546875" style="330" customWidth="1"/>
    <col min="15619" max="15621" width="14" style="330" customWidth="1"/>
    <col min="15622" max="15872" width="9.140625" style="330"/>
    <col min="15873" max="15873" width="20.85546875" style="330" customWidth="1"/>
    <col min="15874" max="15874" width="46.85546875" style="330" customWidth="1"/>
    <col min="15875" max="15877" width="14" style="330" customWidth="1"/>
    <col min="15878" max="16128" width="9.140625" style="330"/>
    <col min="16129" max="16129" width="20.85546875" style="330" customWidth="1"/>
    <col min="16130" max="16130" width="46.85546875" style="330" customWidth="1"/>
    <col min="16131" max="16133" width="14" style="330" customWidth="1"/>
    <col min="16134" max="16384" width="9.140625" style="330"/>
  </cols>
  <sheetData>
    <row r="1" spans="1:5" ht="15.95" customHeight="1" x14ac:dyDescent="0.2">
      <c r="B1" s="331"/>
      <c r="C1" s="986" t="s">
        <v>563</v>
      </c>
      <c r="D1" s="987"/>
      <c r="E1" s="332"/>
    </row>
    <row r="2" spans="1:5" ht="15.95" customHeight="1" x14ac:dyDescent="0.2">
      <c r="B2" s="331" t="s">
        <v>155</v>
      </c>
      <c r="C2" s="332" t="s">
        <v>156</v>
      </c>
      <c r="D2" s="332"/>
      <c r="E2" s="332"/>
    </row>
    <row r="3" spans="1:5" ht="15.95" customHeight="1" x14ac:dyDescent="0.2">
      <c r="C3" s="984" t="s">
        <v>564</v>
      </c>
      <c r="D3" s="984"/>
      <c r="E3" s="984"/>
    </row>
    <row r="4" spans="1:5" ht="15.95" customHeight="1" x14ac:dyDescent="0.2">
      <c r="C4" s="988" t="s">
        <v>686</v>
      </c>
      <c r="D4" s="987"/>
      <c r="E4" s="987"/>
    </row>
    <row r="5" spans="1:5" ht="12.75" customHeight="1" x14ac:dyDescent="0.25">
      <c r="C5" s="333"/>
      <c r="D5" s="333"/>
      <c r="E5" s="333"/>
    </row>
    <row r="6" spans="1:5" s="334" customFormat="1" ht="18.75" customHeight="1" x14ac:dyDescent="0.25">
      <c r="A6" s="985" t="s">
        <v>157</v>
      </c>
      <c r="B6" s="985"/>
      <c r="C6" s="985"/>
      <c r="D6" s="985"/>
      <c r="E6" s="985"/>
    </row>
    <row r="7" spans="1:5" s="334" customFormat="1" ht="18.75" customHeight="1" x14ac:dyDescent="0.25">
      <c r="A7" s="985" t="s">
        <v>565</v>
      </c>
      <c r="B7" s="985"/>
      <c r="C7" s="985"/>
      <c r="D7" s="985"/>
      <c r="E7" s="985"/>
    </row>
    <row r="8" spans="1:5" s="334" customFormat="1" ht="18.75" customHeight="1" x14ac:dyDescent="0.25">
      <c r="B8" s="419" t="s">
        <v>398</v>
      </c>
    </row>
    <row r="9" spans="1:5" ht="15.75" x14ac:dyDescent="0.25">
      <c r="B9" s="985" t="s">
        <v>685</v>
      </c>
      <c r="C9" s="985"/>
      <c r="D9" s="418"/>
      <c r="E9" s="418"/>
    </row>
    <row r="10" spans="1:5" ht="15.75" thickBot="1" x14ac:dyDescent="0.3">
      <c r="E10" s="337" t="s">
        <v>142</v>
      </c>
    </row>
    <row r="11" spans="1:5" ht="68.25" thickBot="1" x14ac:dyDescent="0.25">
      <c r="A11" s="338" t="s">
        <v>158</v>
      </c>
      <c r="B11" s="339" t="s">
        <v>159</v>
      </c>
      <c r="C11" s="340" t="s">
        <v>566</v>
      </c>
      <c r="D11" s="341" t="s">
        <v>638</v>
      </c>
      <c r="E11" s="342" t="s">
        <v>687</v>
      </c>
    </row>
    <row r="12" spans="1:5" ht="20.100000000000001" customHeight="1" x14ac:dyDescent="0.2">
      <c r="A12" s="343" t="s">
        <v>160</v>
      </c>
      <c r="B12" s="344" t="s">
        <v>161</v>
      </c>
      <c r="C12" s="345">
        <f>C13+C30+C19+C25</f>
        <v>0</v>
      </c>
      <c r="D12" s="345">
        <v>519589.2</v>
      </c>
      <c r="E12" s="346">
        <v>1014013.85</v>
      </c>
    </row>
    <row r="13" spans="1:5" ht="31.5" customHeight="1" x14ac:dyDescent="0.2">
      <c r="A13" s="347" t="s">
        <v>162</v>
      </c>
      <c r="B13" s="348" t="s">
        <v>163</v>
      </c>
      <c r="C13" s="349">
        <f>ABS(C14)-ABS(C19)-ABS(C25)</f>
        <v>0</v>
      </c>
      <c r="D13" s="349">
        <f>ABS(D14)-ABS(D19)-ABS(D25)</f>
        <v>0</v>
      </c>
      <c r="E13" s="350">
        <f>ABS(E14)-ABS(E19)-ABS(E25)</f>
        <v>0</v>
      </c>
    </row>
    <row r="14" spans="1:5" ht="31.5" customHeight="1" x14ac:dyDescent="0.2">
      <c r="A14" s="347" t="s">
        <v>164</v>
      </c>
      <c r="B14" s="348" t="s">
        <v>165</v>
      </c>
      <c r="C14" s="349">
        <f>C16-ABS(C18)</f>
        <v>0</v>
      </c>
      <c r="D14" s="349">
        <f>D16-ABS(D18)</f>
        <v>0</v>
      </c>
      <c r="E14" s="350">
        <f>E16-ABS(E18)</f>
        <v>0</v>
      </c>
    </row>
    <row r="15" spans="1:5" ht="33.75" customHeight="1" x14ac:dyDescent="0.2">
      <c r="A15" s="351" t="s">
        <v>166</v>
      </c>
      <c r="B15" s="352" t="s">
        <v>167</v>
      </c>
      <c r="C15" s="353">
        <f>C16</f>
        <v>0</v>
      </c>
      <c r="D15" s="353">
        <f>D16</f>
        <v>0</v>
      </c>
      <c r="E15" s="354">
        <f>E16</f>
        <v>0</v>
      </c>
    </row>
    <row r="16" spans="1:5" ht="48" customHeight="1" x14ac:dyDescent="0.2">
      <c r="A16" s="351" t="s">
        <v>168</v>
      </c>
      <c r="B16" s="352" t="s">
        <v>169</v>
      </c>
      <c r="C16" s="353"/>
      <c r="D16" s="355"/>
      <c r="E16" s="356"/>
    </row>
    <row r="17" spans="1:5" ht="35.25" customHeight="1" x14ac:dyDescent="0.2">
      <c r="A17" s="351" t="s">
        <v>170</v>
      </c>
      <c r="B17" s="352" t="s">
        <v>171</v>
      </c>
      <c r="C17" s="353">
        <f>C18</f>
        <v>0</v>
      </c>
      <c r="D17" s="353">
        <f>D18</f>
        <v>0</v>
      </c>
      <c r="E17" s="354">
        <f>E18</f>
        <v>0</v>
      </c>
    </row>
    <row r="18" spans="1:5" ht="46.5" customHeight="1" x14ac:dyDescent="0.2">
      <c r="A18" s="351" t="s">
        <v>172</v>
      </c>
      <c r="B18" s="352" t="s">
        <v>173</v>
      </c>
      <c r="C18" s="353"/>
      <c r="D18" s="355"/>
      <c r="E18" s="356"/>
    </row>
    <row r="19" spans="1:5" ht="33.75" customHeight="1" x14ac:dyDescent="0.2">
      <c r="A19" s="347" t="s">
        <v>174</v>
      </c>
      <c r="B19" s="348" t="s">
        <v>175</v>
      </c>
      <c r="C19" s="349">
        <f>C22-ABS(C24)</f>
        <v>0</v>
      </c>
      <c r="D19" s="357"/>
      <c r="E19" s="358"/>
    </row>
    <row r="20" spans="1:5" ht="45" customHeight="1" x14ac:dyDescent="0.2">
      <c r="A20" s="359" t="s">
        <v>176</v>
      </c>
      <c r="B20" s="360" t="s">
        <v>177</v>
      </c>
      <c r="C20" s="361">
        <f>C21-ABS(C23)</f>
        <v>0</v>
      </c>
      <c r="D20" s="361">
        <f>D21-ABS(D23)</f>
        <v>0</v>
      </c>
      <c r="E20" s="362">
        <f>E21-ABS(E23)</f>
        <v>0</v>
      </c>
    </row>
    <row r="21" spans="1:5" ht="45" customHeight="1" x14ac:dyDescent="0.2">
      <c r="A21" s="359" t="s">
        <v>178</v>
      </c>
      <c r="B21" s="352" t="s">
        <v>179</v>
      </c>
      <c r="C21" s="353">
        <f>C22</f>
        <v>0</v>
      </c>
      <c r="D21" s="353">
        <f>D22</f>
        <v>0</v>
      </c>
      <c r="E21" s="354">
        <f>E22</f>
        <v>0</v>
      </c>
    </row>
    <row r="22" spans="1:5" ht="50.25" customHeight="1" x14ac:dyDescent="0.2">
      <c r="A22" s="359" t="s">
        <v>180</v>
      </c>
      <c r="B22" s="352" t="s">
        <v>181</v>
      </c>
      <c r="C22" s="353"/>
      <c r="D22" s="355"/>
      <c r="E22" s="356"/>
    </row>
    <row r="23" spans="1:5" ht="49.5" customHeight="1" x14ac:dyDescent="0.2">
      <c r="A23" s="359" t="s">
        <v>182</v>
      </c>
      <c r="B23" s="352" t="s">
        <v>183</v>
      </c>
      <c r="C23" s="353">
        <f>C24</f>
        <v>0</v>
      </c>
      <c r="D23" s="353">
        <f>D24</f>
        <v>0</v>
      </c>
      <c r="E23" s="354">
        <f>E24</f>
        <v>0</v>
      </c>
    </row>
    <row r="24" spans="1:5" ht="48.75" customHeight="1" x14ac:dyDescent="0.2">
      <c r="A24" s="359" t="s">
        <v>184</v>
      </c>
      <c r="B24" s="352" t="s">
        <v>185</v>
      </c>
      <c r="C24" s="353"/>
      <c r="D24" s="355"/>
      <c r="E24" s="356"/>
    </row>
    <row r="25" spans="1:5" ht="30.75" customHeight="1" x14ac:dyDescent="0.2">
      <c r="A25" s="347" t="s">
        <v>186</v>
      </c>
      <c r="B25" s="348" t="s">
        <v>187</v>
      </c>
      <c r="C25" s="349">
        <f>ABS(C27)-ABS(C29)</f>
        <v>0</v>
      </c>
      <c r="D25" s="349">
        <f>ABS(D27)-D29</f>
        <v>0</v>
      </c>
      <c r="E25" s="350">
        <f>ABS(E27)-E29</f>
        <v>0</v>
      </c>
    </row>
    <row r="26" spans="1:5" ht="31.5" customHeight="1" x14ac:dyDescent="0.2">
      <c r="A26" s="359" t="s">
        <v>188</v>
      </c>
      <c r="B26" s="360" t="s">
        <v>189</v>
      </c>
      <c r="C26" s="353">
        <f>C27</f>
        <v>0</v>
      </c>
      <c r="D26" s="353">
        <f>D27</f>
        <v>0</v>
      </c>
      <c r="E26" s="354">
        <f>E27</f>
        <v>0</v>
      </c>
    </row>
    <row r="27" spans="1:5" ht="94.5" customHeight="1" x14ac:dyDescent="0.2">
      <c r="A27" s="359" t="s">
        <v>190</v>
      </c>
      <c r="B27" s="352" t="s">
        <v>191</v>
      </c>
      <c r="C27" s="353"/>
      <c r="D27" s="355"/>
      <c r="E27" s="356"/>
    </row>
    <row r="28" spans="1:5" ht="35.25" customHeight="1" x14ac:dyDescent="0.2">
      <c r="A28" s="359" t="s">
        <v>192</v>
      </c>
      <c r="B28" s="352" t="s">
        <v>193</v>
      </c>
      <c r="C28" s="353">
        <f>C29</f>
        <v>0</v>
      </c>
      <c r="D28" s="353">
        <f>D29</f>
        <v>0</v>
      </c>
      <c r="E28" s="354">
        <f>E29</f>
        <v>0</v>
      </c>
    </row>
    <row r="29" spans="1:5" ht="51" customHeight="1" x14ac:dyDescent="0.2">
      <c r="A29" s="359" t="s">
        <v>194</v>
      </c>
      <c r="B29" s="352" t="s">
        <v>195</v>
      </c>
      <c r="C29" s="353"/>
      <c r="D29" s="355"/>
      <c r="E29" s="356"/>
    </row>
    <row r="30" spans="1:5" ht="27" customHeight="1" x14ac:dyDescent="0.2">
      <c r="A30" s="347" t="s">
        <v>162</v>
      </c>
      <c r="B30" s="348" t="s">
        <v>196</v>
      </c>
      <c r="C30" s="349">
        <f>C36-ABS(C32)</f>
        <v>0</v>
      </c>
      <c r="D30" s="349">
        <f t="shared" ref="D30:E30" si="0">D36-ABS(D32)</f>
        <v>519589.20000000298</v>
      </c>
      <c r="E30" s="349">
        <f t="shared" si="0"/>
        <v>1014013.8500000015</v>
      </c>
    </row>
    <row r="31" spans="1:5" ht="36.75" customHeight="1" x14ac:dyDescent="0.2">
      <c r="A31" s="359" t="s">
        <v>197</v>
      </c>
      <c r="B31" s="360" t="s">
        <v>198</v>
      </c>
      <c r="C31" s="353">
        <f>C36-ABS(C32)</f>
        <v>0</v>
      </c>
      <c r="D31" s="353">
        <f t="shared" ref="D31:E31" si="1">D36-ABS(D32)</f>
        <v>519589.20000000298</v>
      </c>
      <c r="E31" s="353">
        <f t="shared" si="1"/>
        <v>1014013.8500000015</v>
      </c>
    </row>
    <row r="32" spans="1:5" ht="29.25" customHeight="1" x14ac:dyDescent="0.2">
      <c r="A32" s="359" t="s">
        <v>199</v>
      </c>
      <c r="B32" s="360" t="s">
        <v>200</v>
      </c>
      <c r="C32" s="353">
        <f>C33</f>
        <v>0</v>
      </c>
      <c r="D32" s="353">
        <f t="shared" ref="D32:E32" si="2">D33</f>
        <v>-20543474.739999998</v>
      </c>
      <c r="E32" s="353">
        <f t="shared" si="2"/>
        <v>-19555349.109999999</v>
      </c>
    </row>
    <row r="33" spans="1:5" ht="30" customHeight="1" x14ac:dyDescent="0.2">
      <c r="A33" s="359" t="s">
        <v>427</v>
      </c>
      <c r="B33" s="360" t="s">
        <v>428</v>
      </c>
      <c r="C33" s="353">
        <f t="shared" ref="C33:E34" si="3">C34</f>
        <v>0</v>
      </c>
      <c r="D33" s="353">
        <f t="shared" si="3"/>
        <v>-20543474.739999998</v>
      </c>
      <c r="E33" s="354">
        <f t="shared" si="3"/>
        <v>-19555349.109999999</v>
      </c>
    </row>
    <row r="34" spans="1:5" ht="33" customHeight="1" x14ac:dyDescent="0.2">
      <c r="A34" s="359" t="s">
        <v>201</v>
      </c>
      <c r="B34" s="360" t="s">
        <v>202</v>
      </c>
      <c r="C34" s="353">
        <f t="shared" si="3"/>
        <v>0</v>
      </c>
      <c r="D34" s="353">
        <f t="shared" si="3"/>
        <v>-20543474.739999998</v>
      </c>
      <c r="E34" s="354">
        <f t="shared" si="3"/>
        <v>-19555349.109999999</v>
      </c>
    </row>
    <row r="35" spans="1:5" ht="35.25" customHeight="1" x14ac:dyDescent="0.2">
      <c r="A35" s="359" t="s">
        <v>203</v>
      </c>
      <c r="B35" s="352" t="s">
        <v>204</v>
      </c>
      <c r="C35" s="731"/>
      <c r="D35" s="731">
        <v>-20543474.739999998</v>
      </c>
      <c r="E35" s="731">
        <v>-19555349.109999999</v>
      </c>
    </row>
    <row r="36" spans="1:5" ht="27" customHeight="1" x14ac:dyDescent="0.2">
      <c r="A36" s="359" t="s">
        <v>205</v>
      </c>
      <c r="B36" s="360" t="s">
        <v>206</v>
      </c>
      <c r="C36" s="353">
        <f t="shared" ref="C36:E38" si="4">C37</f>
        <v>0</v>
      </c>
      <c r="D36" s="353">
        <f t="shared" si="4"/>
        <v>21063063.940000001</v>
      </c>
      <c r="E36" s="354">
        <f>E37</f>
        <v>20569362.960000001</v>
      </c>
    </row>
    <row r="37" spans="1:5" ht="27" customHeight="1" x14ac:dyDescent="0.2">
      <c r="A37" s="351" t="s">
        <v>207</v>
      </c>
      <c r="B37" s="352" t="s">
        <v>208</v>
      </c>
      <c r="C37" s="353">
        <f t="shared" si="4"/>
        <v>0</v>
      </c>
      <c r="D37" s="353">
        <f t="shared" si="4"/>
        <v>21063063.940000001</v>
      </c>
      <c r="E37" s="354">
        <f t="shared" si="4"/>
        <v>20569362.960000001</v>
      </c>
    </row>
    <row r="38" spans="1:5" ht="34.5" customHeight="1" x14ac:dyDescent="0.2">
      <c r="A38" s="359" t="s">
        <v>209</v>
      </c>
      <c r="B38" s="360" t="s">
        <v>210</v>
      </c>
      <c r="C38" s="353">
        <f t="shared" si="4"/>
        <v>0</v>
      </c>
      <c r="D38" s="353">
        <f t="shared" si="4"/>
        <v>21063063.940000001</v>
      </c>
      <c r="E38" s="354">
        <f t="shared" si="4"/>
        <v>20569362.960000001</v>
      </c>
    </row>
    <row r="39" spans="1:5" ht="31.5" customHeight="1" thickBot="1" x14ac:dyDescent="0.25">
      <c r="A39" s="363" t="s">
        <v>211</v>
      </c>
      <c r="B39" s="364" t="s">
        <v>212</v>
      </c>
      <c r="C39" s="731"/>
      <c r="D39" s="731">
        <v>21063063.940000001</v>
      </c>
      <c r="E39" s="731">
        <v>20569362.960000001</v>
      </c>
    </row>
  </sheetData>
  <mergeCells count="6">
    <mergeCell ref="C3:E3"/>
    <mergeCell ref="A6:E6"/>
    <mergeCell ref="A7:E7"/>
    <mergeCell ref="B9:C9"/>
    <mergeCell ref="C1:D1"/>
    <mergeCell ref="C4:E4"/>
  </mergeCells>
  <pageMargins left="0.39370078740157483" right="0.19685039370078741" top="0.23622047244094491" bottom="0.19685039370078741" header="0.15748031496062992" footer="0.19685039370078741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SheetLayoutView="100" workbookViewId="0">
      <selection activeCell="D23" sqref="D23"/>
    </sheetView>
  </sheetViews>
  <sheetFormatPr defaultRowHeight="12.75" x14ac:dyDescent="0.2"/>
  <cols>
    <col min="1" max="1" width="54" style="365" customWidth="1"/>
    <col min="2" max="3" width="10.5703125" style="365" customWidth="1"/>
    <col min="4" max="4" width="11.85546875" style="365" customWidth="1"/>
    <col min="5" max="256" width="9.140625" style="365"/>
    <col min="257" max="257" width="64.7109375" style="365" bestFit="1" customWidth="1"/>
    <col min="258" max="260" width="10.5703125" style="365" customWidth="1"/>
    <col min="261" max="512" width="9.140625" style="365"/>
    <col min="513" max="513" width="64.7109375" style="365" bestFit="1" customWidth="1"/>
    <col min="514" max="516" width="10.5703125" style="365" customWidth="1"/>
    <col min="517" max="768" width="9.140625" style="365"/>
    <col min="769" max="769" width="64.7109375" style="365" bestFit="1" customWidth="1"/>
    <col min="770" max="772" width="10.5703125" style="365" customWidth="1"/>
    <col min="773" max="1024" width="9.140625" style="365"/>
    <col min="1025" max="1025" width="64.7109375" style="365" bestFit="1" customWidth="1"/>
    <col min="1026" max="1028" width="10.5703125" style="365" customWidth="1"/>
    <col min="1029" max="1280" width="9.140625" style="365"/>
    <col min="1281" max="1281" width="64.7109375" style="365" bestFit="1" customWidth="1"/>
    <col min="1282" max="1284" width="10.5703125" style="365" customWidth="1"/>
    <col min="1285" max="1536" width="9.140625" style="365"/>
    <col min="1537" max="1537" width="64.7109375" style="365" bestFit="1" customWidth="1"/>
    <col min="1538" max="1540" width="10.5703125" style="365" customWidth="1"/>
    <col min="1541" max="1792" width="9.140625" style="365"/>
    <col min="1793" max="1793" width="64.7109375" style="365" bestFit="1" customWidth="1"/>
    <col min="1794" max="1796" width="10.5703125" style="365" customWidth="1"/>
    <col min="1797" max="2048" width="9.140625" style="365"/>
    <col min="2049" max="2049" width="64.7109375" style="365" bestFit="1" customWidth="1"/>
    <col min="2050" max="2052" width="10.5703125" style="365" customWidth="1"/>
    <col min="2053" max="2304" width="9.140625" style="365"/>
    <col min="2305" max="2305" width="64.7109375" style="365" bestFit="1" customWidth="1"/>
    <col min="2306" max="2308" width="10.5703125" style="365" customWidth="1"/>
    <col min="2309" max="2560" width="9.140625" style="365"/>
    <col min="2561" max="2561" width="64.7109375" style="365" bestFit="1" customWidth="1"/>
    <col min="2562" max="2564" width="10.5703125" style="365" customWidth="1"/>
    <col min="2565" max="2816" width="9.140625" style="365"/>
    <col min="2817" max="2817" width="64.7109375" style="365" bestFit="1" customWidth="1"/>
    <col min="2818" max="2820" width="10.5703125" style="365" customWidth="1"/>
    <col min="2821" max="3072" width="9.140625" style="365"/>
    <col min="3073" max="3073" width="64.7109375" style="365" bestFit="1" customWidth="1"/>
    <col min="3074" max="3076" width="10.5703125" style="365" customWidth="1"/>
    <col min="3077" max="3328" width="9.140625" style="365"/>
    <col min="3329" max="3329" width="64.7109375" style="365" bestFit="1" customWidth="1"/>
    <col min="3330" max="3332" width="10.5703125" style="365" customWidth="1"/>
    <col min="3333" max="3584" width="9.140625" style="365"/>
    <col min="3585" max="3585" width="64.7109375" style="365" bestFit="1" customWidth="1"/>
    <col min="3586" max="3588" width="10.5703125" style="365" customWidth="1"/>
    <col min="3589" max="3840" width="9.140625" style="365"/>
    <col min="3841" max="3841" width="64.7109375" style="365" bestFit="1" customWidth="1"/>
    <col min="3842" max="3844" width="10.5703125" style="365" customWidth="1"/>
    <col min="3845" max="4096" width="9.140625" style="365"/>
    <col min="4097" max="4097" width="64.7109375" style="365" bestFit="1" customWidth="1"/>
    <col min="4098" max="4100" width="10.5703125" style="365" customWidth="1"/>
    <col min="4101" max="4352" width="9.140625" style="365"/>
    <col min="4353" max="4353" width="64.7109375" style="365" bestFit="1" customWidth="1"/>
    <col min="4354" max="4356" width="10.5703125" style="365" customWidth="1"/>
    <col min="4357" max="4608" width="9.140625" style="365"/>
    <col min="4609" max="4609" width="64.7109375" style="365" bestFit="1" customWidth="1"/>
    <col min="4610" max="4612" width="10.5703125" style="365" customWidth="1"/>
    <col min="4613" max="4864" width="9.140625" style="365"/>
    <col min="4865" max="4865" width="64.7109375" style="365" bestFit="1" customWidth="1"/>
    <col min="4866" max="4868" width="10.5703125" style="365" customWidth="1"/>
    <col min="4869" max="5120" width="9.140625" style="365"/>
    <col min="5121" max="5121" width="64.7109375" style="365" bestFit="1" customWidth="1"/>
    <col min="5122" max="5124" width="10.5703125" style="365" customWidth="1"/>
    <col min="5125" max="5376" width="9.140625" style="365"/>
    <col min="5377" max="5377" width="64.7109375" style="365" bestFit="1" customWidth="1"/>
    <col min="5378" max="5380" width="10.5703125" style="365" customWidth="1"/>
    <col min="5381" max="5632" width="9.140625" style="365"/>
    <col min="5633" max="5633" width="64.7109375" style="365" bestFit="1" customWidth="1"/>
    <col min="5634" max="5636" width="10.5703125" style="365" customWidth="1"/>
    <col min="5637" max="5888" width="9.140625" style="365"/>
    <col min="5889" max="5889" width="64.7109375" style="365" bestFit="1" customWidth="1"/>
    <col min="5890" max="5892" width="10.5703125" style="365" customWidth="1"/>
    <col min="5893" max="6144" width="9.140625" style="365"/>
    <col min="6145" max="6145" width="64.7109375" style="365" bestFit="1" customWidth="1"/>
    <col min="6146" max="6148" width="10.5703125" style="365" customWidth="1"/>
    <col min="6149" max="6400" width="9.140625" style="365"/>
    <col min="6401" max="6401" width="64.7109375" style="365" bestFit="1" customWidth="1"/>
    <col min="6402" max="6404" width="10.5703125" style="365" customWidth="1"/>
    <col min="6405" max="6656" width="9.140625" style="365"/>
    <col min="6657" max="6657" width="64.7109375" style="365" bestFit="1" customWidth="1"/>
    <col min="6658" max="6660" width="10.5703125" style="365" customWidth="1"/>
    <col min="6661" max="6912" width="9.140625" style="365"/>
    <col min="6913" max="6913" width="64.7109375" style="365" bestFit="1" customWidth="1"/>
    <col min="6914" max="6916" width="10.5703125" style="365" customWidth="1"/>
    <col min="6917" max="7168" width="9.140625" style="365"/>
    <col min="7169" max="7169" width="64.7109375" style="365" bestFit="1" customWidth="1"/>
    <col min="7170" max="7172" width="10.5703125" style="365" customWidth="1"/>
    <col min="7173" max="7424" width="9.140625" style="365"/>
    <col min="7425" max="7425" width="64.7109375" style="365" bestFit="1" customWidth="1"/>
    <col min="7426" max="7428" width="10.5703125" style="365" customWidth="1"/>
    <col min="7429" max="7680" width="9.140625" style="365"/>
    <col min="7681" max="7681" width="64.7109375" style="365" bestFit="1" customWidth="1"/>
    <col min="7682" max="7684" width="10.5703125" style="365" customWidth="1"/>
    <col min="7685" max="7936" width="9.140625" style="365"/>
    <col min="7937" max="7937" width="64.7109375" style="365" bestFit="1" customWidth="1"/>
    <col min="7938" max="7940" width="10.5703125" style="365" customWidth="1"/>
    <col min="7941" max="8192" width="9.140625" style="365"/>
    <col min="8193" max="8193" width="64.7109375" style="365" bestFit="1" customWidth="1"/>
    <col min="8194" max="8196" width="10.5703125" style="365" customWidth="1"/>
    <col min="8197" max="8448" width="9.140625" style="365"/>
    <col min="8449" max="8449" width="64.7109375" style="365" bestFit="1" customWidth="1"/>
    <col min="8450" max="8452" width="10.5703125" style="365" customWidth="1"/>
    <col min="8453" max="8704" width="9.140625" style="365"/>
    <col min="8705" max="8705" width="64.7109375" style="365" bestFit="1" customWidth="1"/>
    <col min="8706" max="8708" width="10.5703125" style="365" customWidth="1"/>
    <col min="8709" max="8960" width="9.140625" style="365"/>
    <col min="8961" max="8961" width="64.7109375" style="365" bestFit="1" customWidth="1"/>
    <col min="8962" max="8964" width="10.5703125" style="365" customWidth="1"/>
    <col min="8965" max="9216" width="9.140625" style="365"/>
    <col min="9217" max="9217" width="64.7109375" style="365" bestFit="1" customWidth="1"/>
    <col min="9218" max="9220" width="10.5703125" style="365" customWidth="1"/>
    <col min="9221" max="9472" width="9.140625" style="365"/>
    <col min="9473" max="9473" width="64.7109375" style="365" bestFit="1" customWidth="1"/>
    <col min="9474" max="9476" width="10.5703125" style="365" customWidth="1"/>
    <col min="9477" max="9728" width="9.140625" style="365"/>
    <col min="9729" max="9729" width="64.7109375" style="365" bestFit="1" customWidth="1"/>
    <col min="9730" max="9732" width="10.5703125" style="365" customWidth="1"/>
    <col min="9733" max="9984" width="9.140625" style="365"/>
    <col min="9985" max="9985" width="64.7109375" style="365" bestFit="1" customWidth="1"/>
    <col min="9986" max="9988" width="10.5703125" style="365" customWidth="1"/>
    <col min="9989" max="10240" width="9.140625" style="365"/>
    <col min="10241" max="10241" width="64.7109375" style="365" bestFit="1" customWidth="1"/>
    <col min="10242" max="10244" width="10.5703125" style="365" customWidth="1"/>
    <col min="10245" max="10496" width="9.140625" style="365"/>
    <col min="10497" max="10497" width="64.7109375" style="365" bestFit="1" customWidth="1"/>
    <col min="10498" max="10500" width="10.5703125" style="365" customWidth="1"/>
    <col min="10501" max="10752" width="9.140625" style="365"/>
    <col min="10753" max="10753" width="64.7109375" style="365" bestFit="1" customWidth="1"/>
    <col min="10754" max="10756" width="10.5703125" style="365" customWidth="1"/>
    <col min="10757" max="11008" width="9.140625" style="365"/>
    <col min="11009" max="11009" width="64.7109375" style="365" bestFit="1" customWidth="1"/>
    <col min="11010" max="11012" width="10.5703125" style="365" customWidth="1"/>
    <col min="11013" max="11264" width="9.140625" style="365"/>
    <col min="11265" max="11265" width="64.7109375" style="365" bestFit="1" customWidth="1"/>
    <col min="11266" max="11268" width="10.5703125" style="365" customWidth="1"/>
    <col min="11269" max="11520" width="9.140625" style="365"/>
    <col min="11521" max="11521" width="64.7109375" style="365" bestFit="1" customWidth="1"/>
    <col min="11522" max="11524" width="10.5703125" style="365" customWidth="1"/>
    <col min="11525" max="11776" width="9.140625" style="365"/>
    <col min="11777" max="11777" width="64.7109375" style="365" bestFit="1" customWidth="1"/>
    <col min="11778" max="11780" width="10.5703125" style="365" customWidth="1"/>
    <col min="11781" max="12032" width="9.140625" style="365"/>
    <col min="12033" max="12033" width="64.7109375" style="365" bestFit="1" customWidth="1"/>
    <col min="12034" max="12036" width="10.5703125" style="365" customWidth="1"/>
    <col min="12037" max="12288" width="9.140625" style="365"/>
    <col min="12289" max="12289" width="64.7109375" style="365" bestFit="1" customWidth="1"/>
    <col min="12290" max="12292" width="10.5703125" style="365" customWidth="1"/>
    <col min="12293" max="12544" width="9.140625" style="365"/>
    <col min="12545" max="12545" width="64.7109375" style="365" bestFit="1" customWidth="1"/>
    <col min="12546" max="12548" width="10.5703125" style="365" customWidth="1"/>
    <col min="12549" max="12800" width="9.140625" style="365"/>
    <col min="12801" max="12801" width="64.7109375" style="365" bestFit="1" customWidth="1"/>
    <col min="12802" max="12804" width="10.5703125" style="365" customWidth="1"/>
    <col min="12805" max="13056" width="9.140625" style="365"/>
    <col min="13057" max="13057" width="64.7109375" style="365" bestFit="1" customWidth="1"/>
    <col min="13058" max="13060" width="10.5703125" style="365" customWidth="1"/>
    <col min="13061" max="13312" width="9.140625" style="365"/>
    <col min="13313" max="13313" width="64.7109375" style="365" bestFit="1" customWidth="1"/>
    <col min="13314" max="13316" width="10.5703125" style="365" customWidth="1"/>
    <col min="13317" max="13568" width="9.140625" style="365"/>
    <col min="13569" max="13569" width="64.7109375" style="365" bestFit="1" customWidth="1"/>
    <col min="13570" max="13572" width="10.5703125" style="365" customWidth="1"/>
    <col min="13573" max="13824" width="9.140625" style="365"/>
    <col min="13825" max="13825" width="64.7109375" style="365" bestFit="1" customWidth="1"/>
    <col min="13826" max="13828" width="10.5703125" style="365" customWidth="1"/>
    <col min="13829" max="14080" width="9.140625" style="365"/>
    <col min="14081" max="14081" width="64.7109375" style="365" bestFit="1" customWidth="1"/>
    <col min="14082" max="14084" width="10.5703125" style="365" customWidth="1"/>
    <col min="14085" max="14336" width="9.140625" style="365"/>
    <col min="14337" max="14337" width="64.7109375" style="365" bestFit="1" customWidth="1"/>
    <col min="14338" max="14340" width="10.5703125" style="365" customWidth="1"/>
    <col min="14341" max="14592" width="9.140625" style="365"/>
    <col min="14593" max="14593" width="64.7109375" style="365" bestFit="1" customWidth="1"/>
    <col min="14594" max="14596" width="10.5703125" style="365" customWidth="1"/>
    <col min="14597" max="14848" width="9.140625" style="365"/>
    <col min="14849" max="14849" width="64.7109375" style="365" bestFit="1" customWidth="1"/>
    <col min="14850" max="14852" width="10.5703125" style="365" customWidth="1"/>
    <col min="14853" max="15104" width="9.140625" style="365"/>
    <col min="15105" max="15105" width="64.7109375" style="365" bestFit="1" customWidth="1"/>
    <col min="15106" max="15108" width="10.5703125" style="365" customWidth="1"/>
    <col min="15109" max="15360" width="9.140625" style="365"/>
    <col min="15361" max="15361" width="64.7109375" style="365" bestFit="1" customWidth="1"/>
    <col min="15362" max="15364" width="10.5703125" style="365" customWidth="1"/>
    <col min="15365" max="15616" width="9.140625" style="365"/>
    <col min="15617" max="15617" width="64.7109375" style="365" bestFit="1" customWidth="1"/>
    <col min="15618" max="15620" width="10.5703125" style="365" customWidth="1"/>
    <col min="15621" max="15872" width="9.140625" style="365"/>
    <col min="15873" max="15873" width="64.7109375" style="365" bestFit="1" customWidth="1"/>
    <col min="15874" max="15876" width="10.5703125" style="365" customWidth="1"/>
    <col min="15877" max="16128" width="9.140625" style="365"/>
    <col min="16129" max="16129" width="64.7109375" style="365" bestFit="1" customWidth="1"/>
    <col min="16130" max="16132" width="10.5703125" style="365" customWidth="1"/>
    <col min="16133" max="16384" width="9.140625" style="365"/>
  </cols>
  <sheetData>
    <row r="1" spans="1:7" x14ac:dyDescent="0.2">
      <c r="B1" s="865" t="s">
        <v>421</v>
      </c>
      <c r="C1" s="865"/>
      <c r="D1" s="865"/>
    </row>
    <row r="2" spans="1:7" x14ac:dyDescent="0.2">
      <c r="B2" s="865" t="s">
        <v>145</v>
      </c>
      <c r="C2" s="865"/>
      <c r="D2" s="865"/>
    </row>
    <row r="3" spans="1:7" ht="12.75" customHeight="1" x14ac:dyDescent="0.2">
      <c r="B3" s="869" t="s">
        <v>574</v>
      </c>
      <c r="C3" s="869"/>
      <c r="D3" s="869"/>
    </row>
    <row r="4" spans="1:7" ht="12.75" customHeight="1" x14ac:dyDescent="0.2">
      <c r="B4" s="869" t="s">
        <v>425</v>
      </c>
      <c r="C4" s="869"/>
      <c r="D4" s="869"/>
    </row>
    <row r="5" spans="1:7" ht="12.75" customHeight="1" x14ac:dyDescent="0.2">
      <c r="B5" s="869" t="s">
        <v>400</v>
      </c>
      <c r="C5" s="869"/>
      <c r="D5" s="869"/>
    </row>
    <row r="6" spans="1:7" x14ac:dyDescent="0.2">
      <c r="B6" s="865" t="s">
        <v>703</v>
      </c>
      <c r="C6" s="865"/>
      <c r="D6" s="865"/>
    </row>
    <row r="7" spans="1:7" ht="9" customHeight="1" x14ac:dyDescent="0.25">
      <c r="B7" s="366"/>
      <c r="C7" s="366"/>
      <c r="D7" s="366"/>
    </row>
    <row r="8" spans="1:7" ht="91.5" customHeight="1" x14ac:dyDescent="0.25">
      <c r="A8" s="991" t="s">
        <v>704</v>
      </c>
      <c r="B8" s="991"/>
      <c r="C8" s="991"/>
      <c r="D8" s="991"/>
      <c r="G8" s="365" t="s">
        <v>213</v>
      </c>
    </row>
    <row r="9" spans="1:7" ht="15.6" x14ac:dyDescent="0.3">
      <c r="A9" s="367"/>
    </row>
    <row r="10" spans="1:7" ht="81" customHeight="1" x14ac:dyDescent="0.2">
      <c r="A10" s="992" t="s">
        <v>705</v>
      </c>
      <c r="B10" s="992"/>
      <c r="C10" s="992"/>
      <c r="D10" s="992"/>
    </row>
    <row r="11" spans="1:7" ht="23.25" customHeight="1" x14ac:dyDescent="0.25">
      <c r="A11" s="368"/>
      <c r="B11" s="368"/>
      <c r="C11" s="989" t="s">
        <v>142</v>
      </c>
      <c r="D11" s="989"/>
    </row>
    <row r="12" spans="1:7" ht="15.75" x14ac:dyDescent="0.2">
      <c r="A12" s="990" t="s">
        <v>214</v>
      </c>
      <c r="B12" s="990" t="s">
        <v>215</v>
      </c>
      <c r="C12" s="990"/>
      <c r="D12" s="990"/>
    </row>
    <row r="13" spans="1:7" ht="15.75" x14ac:dyDescent="0.2">
      <c r="A13" s="990"/>
      <c r="B13" s="835" t="s">
        <v>566</v>
      </c>
      <c r="C13" s="835" t="s">
        <v>638</v>
      </c>
      <c r="D13" s="835" t="s">
        <v>697</v>
      </c>
    </row>
    <row r="14" spans="1:7" ht="31.5" x14ac:dyDescent="0.25">
      <c r="A14" s="369" t="s">
        <v>216</v>
      </c>
      <c r="B14" s="370"/>
      <c r="C14" s="370"/>
      <c r="D14" s="370"/>
    </row>
    <row r="15" spans="1:7" ht="31.5" x14ac:dyDescent="0.25">
      <c r="A15" s="371" t="s">
        <v>217</v>
      </c>
      <c r="B15" s="372">
        <v>0</v>
      </c>
      <c r="C15" s="372">
        <v>0</v>
      </c>
      <c r="D15" s="372">
        <v>0</v>
      </c>
    </row>
    <row r="16" spans="1:7" ht="31.5" x14ac:dyDescent="0.25">
      <c r="A16" s="369" t="s">
        <v>218</v>
      </c>
      <c r="B16" s="370">
        <v>0</v>
      </c>
      <c r="C16" s="370">
        <v>0</v>
      </c>
      <c r="D16" s="370">
        <v>0</v>
      </c>
    </row>
    <row r="17" spans="1:4" ht="31.5" x14ac:dyDescent="0.25">
      <c r="A17" s="369" t="s">
        <v>219</v>
      </c>
      <c r="B17" s="370">
        <v>0</v>
      </c>
      <c r="C17" s="370">
        <v>0</v>
      </c>
      <c r="D17" s="370">
        <v>0</v>
      </c>
    </row>
    <row r="18" spans="1:4" ht="31.5" x14ac:dyDescent="0.25">
      <c r="A18" s="371" t="s">
        <v>220</v>
      </c>
      <c r="B18" s="372">
        <v>0</v>
      </c>
      <c r="C18" s="372">
        <v>0</v>
      </c>
      <c r="D18" s="372">
        <v>0</v>
      </c>
    </row>
  </sheetData>
  <mergeCells count="11">
    <mergeCell ref="C11:D11"/>
    <mergeCell ref="A12:A13"/>
    <mergeCell ref="B12:D12"/>
    <mergeCell ref="B1:D1"/>
    <mergeCell ref="B2:D2"/>
    <mergeCell ref="B3:D3"/>
    <mergeCell ref="B6:D6"/>
    <mergeCell ref="A8:D8"/>
    <mergeCell ref="A10:D10"/>
    <mergeCell ref="B4:D4"/>
    <mergeCell ref="B5:D5"/>
  </mergeCells>
  <pageMargins left="0.61" right="0.17" top="0.2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Layout" topLeftCell="A4" zoomScaleSheetLayoutView="100" workbookViewId="0">
      <selection activeCell="H11" sqref="H11:J11"/>
    </sheetView>
  </sheetViews>
  <sheetFormatPr defaultRowHeight="12.75" x14ac:dyDescent="0.2"/>
  <cols>
    <col min="1" max="1" width="5.140625" style="365" customWidth="1"/>
    <col min="2" max="2" width="11.28515625" style="365" customWidth="1"/>
    <col min="3" max="3" width="9.140625" style="365" customWidth="1"/>
    <col min="4" max="4" width="9.140625" style="365"/>
    <col min="5" max="7" width="13.140625" style="365" customWidth="1"/>
    <col min="8" max="10" width="12.28515625" style="365" customWidth="1"/>
    <col min="11" max="11" width="31.42578125" style="365" customWidth="1"/>
    <col min="12" max="257" width="9.140625" style="365"/>
    <col min="258" max="258" width="11.28515625" style="365" customWidth="1"/>
    <col min="259" max="259" width="9.140625" style="365" customWidth="1"/>
    <col min="260" max="260" width="9.140625" style="365"/>
    <col min="261" max="263" width="13.140625" style="365" customWidth="1"/>
    <col min="264" max="266" width="12.28515625" style="365" customWidth="1"/>
    <col min="267" max="267" width="31.42578125" style="365" customWidth="1"/>
    <col min="268" max="513" width="9.140625" style="365"/>
    <col min="514" max="514" width="11.28515625" style="365" customWidth="1"/>
    <col min="515" max="515" width="9.140625" style="365" customWidth="1"/>
    <col min="516" max="516" width="9.140625" style="365"/>
    <col min="517" max="519" width="13.140625" style="365" customWidth="1"/>
    <col min="520" max="522" width="12.28515625" style="365" customWidth="1"/>
    <col min="523" max="523" width="31.42578125" style="365" customWidth="1"/>
    <col min="524" max="769" width="9.140625" style="365"/>
    <col min="770" max="770" width="11.28515625" style="365" customWidth="1"/>
    <col min="771" max="771" width="9.140625" style="365" customWidth="1"/>
    <col min="772" max="772" width="9.140625" style="365"/>
    <col min="773" max="775" width="13.140625" style="365" customWidth="1"/>
    <col min="776" max="778" width="12.28515625" style="365" customWidth="1"/>
    <col min="779" max="779" width="31.42578125" style="365" customWidth="1"/>
    <col min="780" max="1025" width="9.140625" style="365"/>
    <col min="1026" max="1026" width="11.28515625" style="365" customWidth="1"/>
    <col min="1027" max="1027" width="9.140625" style="365" customWidth="1"/>
    <col min="1028" max="1028" width="9.140625" style="365"/>
    <col min="1029" max="1031" width="13.140625" style="365" customWidth="1"/>
    <col min="1032" max="1034" width="12.28515625" style="365" customWidth="1"/>
    <col min="1035" max="1035" width="31.42578125" style="365" customWidth="1"/>
    <col min="1036" max="1281" width="9.140625" style="365"/>
    <col min="1282" max="1282" width="11.28515625" style="365" customWidth="1"/>
    <col min="1283" max="1283" width="9.140625" style="365" customWidth="1"/>
    <col min="1284" max="1284" width="9.140625" style="365"/>
    <col min="1285" max="1287" width="13.140625" style="365" customWidth="1"/>
    <col min="1288" max="1290" width="12.28515625" style="365" customWidth="1"/>
    <col min="1291" max="1291" width="31.42578125" style="365" customWidth="1"/>
    <col min="1292" max="1537" width="9.140625" style="365"/>
    <col min="1538" max="1538" width="11.28515625" style="365" customWidth="1"/>
    <col min="1539" max="1539" width="9.140625" style="365" customWidth="1"/>
    <col min="1540" max="1540" width="9.140625" style="365"/>
    <col min="1541" max="1543" width="13.140625" style="365" customWidth="1"/>
    <col min="1544" max="1546" width="12.28515625" style="365" customWidth="1"/>
    <col min="1547" max="1547" width="31.42578125" style="365" customWidth="1"/>
    <col min="1548" max="1793" width="9.140625" style="365"/>
    <col min="1794" max="1794" width="11.28515625" style="365" customWidth="1"/>
    <col min="1795" max="1795" width="9.140625" style="365" customWidth="1"/>
    <col min="1796" max="1796" width="9.140625" style="365"/>
    <col min="1797" max="1799" width="13.140625" style="365" customWidth="1"/>
    <col min="1800" max="1802" width="12.28515625" style="365" customWidth="1"/>
    <col min="1803" max="1803" width="31.42578125" style="365" customWidth="1"/>
    <col min="1804" max="2049" width="9.140625" style="365"/>
    <col min="2050" max="2050" width="11.28515625" style="365" customWidth="1"/>
    <col min="2051" max="2051" width="9.140625" style="365" customWidth="1"/>
    <col min="2052" max="2052" width="9.140625" style="365"/>
    <col min="2053" max="2055" width="13.140625" style="365" customWidth="1"/>
    <col min="2056" max="2058" width="12.28515625" style="365" customWidth="1"/>
    <col min="2059" max="2059" width="31.42578125" style="365" customWidth="1"/>
    <col min="2060" max="2305" width="9.140625" style="365"/>
    <col min="2306" max="2306" width="11.28515625" style="365" customWidth="1"/>
    <col min="2307" max="2307" width="9.140625" style="365" customWidth="1"/>
    <col min="2308" max="2308" width="9.140625" style="365"/>
    <col min="2309" max="2311" width="13.140625" style="365" customWidth="1"/>
    <col min="2312" max="2314" width="12.28515625" style="365" customWidth="1"/>
    <col min="2315" max="2315" width="31.42578125" style="365" customWidth="1"/>
    <col min="2316" max="2561" width="9.140625" style="365"/>
    <col min="2562" max="2562" width="11.28515625" style="365" customWidth="1"/>
    <col min="2563" max="2563" width="9.140625" style="365" customWidth="1"/>
    <col min="2564" max="2564" width="9.140625" style="365"/>
    <col min="2565" max="2567" width="13.140625" style="365" customWidth="1"/>
    <col min="2568" max="2570" width="12.28515625" style="365" customWidth="1"/>
    <col min="2571" max="2571" width="31.42578125" style="365" customWidth="1"/>
    <col min="2572" max="2817" width="9.140625" style="365"/>
    <col min="2818" max="2818" width="11.28515625" style="365" customWidth="1"/>
    <col min="2819" max="2819" width="9.140625" style="365" customWidth="1"/>
    <col min="2820" max="2820" width="9.140625" style="365"/>
    <col min="2821" max="2823" width="13.140625" style="365" customWidth="1"/>
    <col min="2824" max="2826" width="12.28515625" style="365" customWidth="1"/>
    <col min="2827" max="2827" width="31.42578125" style="365" customWidth="1"/>
    <col min="2828" max="3073" width="9.140625" style="365"/>
    <col min="3074" max="3074" width="11.28515625" style="365" customWidth="1"/>
    <col min="3075" max="3075" width="9.140625" style="365" customWidth="1"/>
    <col min="3076" max="3076" width="9.140625" style="365"/>
    <col min="3077" max="3079" width="13.140625" style="365" customWidth="1"/>
    <col min="3080" max="3082" width="12.28515625" style="365" customWidth="1"/>
    <col min="3083" max="3083" width="31.42578125" style="365" customWidth="1"/>
    <col min="3084" max="3329" width="9.140625" style="365"/>
    <col min="3330" max="3330" width="11.28515625" style="365" customWidth="1"/>
    <col min="3331" max="3331" width="9.140625" style="365" customWidth="1"/>
    <col min="3332" max="3332" width="9.140625" style="365"/>
    <col min="3333" max="3335" width="13.140625" style="365" customWidth="1"/>
    <col min="3336" max="3338" width="12.28515625" style="365" customWidth="1"/>
    <col min="3339" max="3339" width="31.42578125" style="365" customWidth="1"/>
    <col min="3340" max="3585" width="9.140625" style="365"/>
    <col min="3586" max="3586" width="11.28515625" style="365" customWidth="1"/>
    <col min="3587" max="3587" width="9.140625" style="365" customWidth="1"/>
    <col min="3588" max="3588" width="9.140625" style="365"/>
    <col min="3589" max="3591" width="13.140625" style="365" customWidth="1"/>
    <col min="3592" max="3594" width="12.28515625" style="365" customWidth="1"/>
    <col min="3595" max="3595" width="31.42578125" style="365" customWidth="1"/>
    <col min="3596" max="3841" width="9.140625" style="365"/>
    <col min="3842" max="3842" width="11.28515625" style="365" customWidth="1"/>
    <col min="3843" max="3843" width="9.140625" style="365" customWidth="1"/>
    <col min="3844" max="3844" width="9.140625" style="365"/>
    <col min="3845" max="3847" width="13.140625" style="365" customWidth="1"/>
    <col min="3848" max="3850" width="12.28515625" style="365" customWidth="1"/>
    <col min="3851" max="3851" width="31.42578125" style="365" customWidth="1"/>
    <col min="3852" max="4097" width="9.140625" style="365"/>
    <col min="4098" max="4098" width="11.28515625" style="365" customWidth="1"/>
    <col min="4099" max="4099" width="9.140625" style="365" customWidth="1"/>
    <col min="4100" max="4100" width="9.140625" style="365"/>
    <col min="4101" max="4103" width="13.140625" style="365" customWidth="1"/>
    <col min="4104" max="4106" width="12.28515625" style="365" customWidth="1"/>
    <col min="4107" max="4107" width="31.42578125" style="365" customWidth="1"/>
    <col min="4108" max="4353" width="9.140625" style="365"/>
    <col min="4354" max="4354" width="11.28515625" style="365" customWidth="1"/>
    <col min="4355" max="4355" width="9.140625" style="365" customWidth="1"/>
    <col min="4356" max="4356" width="9.140625" style="365"/>
    <col min="4357" max="4359" width="13.140625" style="365" customWidth="1"/>
    <col min="4360" max="4362" width="12.28515625" style="365" customWidth="1"/>
    <col min="4363" max="4363" width="31.42578125" style="365" customWidth="1"/>
    <col min="4364" max="4609" width="9.140625" style="365"/>
    <col min="4610" max="4610" width="11.28515625" style="365" customWidth="1"/>
    <col min="4611" max="4611" width="9.140625" style="365" customWidth="1"/>
    <col min="4612" max="4612" width="9.140625" style="365"/>
    <col min="4613" max="4615" width="13.140625" style="365" customWidth="1"/>
    <col min="4616" max="4618" width="12.28515625" style="365" customWidth="1"/>
    <col min="4619" max="4619" width="31.42578125" style="365" customWidth="1"/>
    <col min="4620" max="4865" width="9.140625" style="365"/>
    <col min="4866" max="4866" width="11.28515625" style="365" customWidth="1"/>
    <col min="4867" max="4867" width="9.140625" style="365" customWidth="1"/>
    <col min="4868" max="4868" width="9.140625" style="365"/>
    <col min="4869" max="4871" width="13.140625" style="365" customWidth="1"/>
    <col min="4872" max="4874" width="12.28515625" style="365" customWidth="1"/>
    <col min="4875" max="4875" width="31.42578125" style="365" customWidth="1"/>
    <col min="4876" max="5121" width="9.140625" style="365"/>
    <col min="5122" max="5122" width="11.28515625" style="365" customWidth="1"/>
    <col min="5123" max="5123" width="9.140625" style="365" customWidth="1"/>
    <col min="5124" max="5124" width="9.140625" style="365"/>
    <col min="5125" max="5127" width="13.140625" style="365" customWidth="1"/>
    <col min="5128" max="5130" width="12.28515625" style="365" customWidth="1"/>
    <col min="5131" max="5131" width="31.42578125" style="365" customWidth="1"/>
    <col min="5132" max="5377" width="9.140625" style="365"/>
    <col min="5378" max="5378" width="11.28515625" style="365" customWidth="1"/>
    <col min="5379" max="5379" width="9.140625" style="365" customWidth="1"/>
    <col min="5380" max="5380" width="9.140625" style="365"/>
    <col min="5381" max="5383" width="13.140625" style="365" customWidth="1"/>
    <col min="5384" max="5386" width="12.28515625" style="365" customWidth="1"/>
    <col min="5387" max="5387" width="31.42578125" style="365" customWidth="1"/>
    <col min="5388" max="5633" width="9.140625" style="365"/>
    <col min="5634" max="5634" width="11.28515625" style="365" customWidth="1"/>
    <col min="5635" max="5635" width="9.140625" style="365" customWidth="1"/>
    <col min="5636" max="5636" width="9.140625" style="365"/>
    <col min="5637" max="5639" width="13.140625" style="365" customWidth="1"/>
    <col min="5640" max="5642" width="12.28515625" style="365" customWidth="1"/>
    <col min="5643" max="5643" width="31.42578125" style="365" customWidth="1"/>
    <col min="5644" max="5889" width="9.140625" style="365"/>
    <col min="5890" max="5890" width="11.28515625" style="365" customWidth="1"/>
    <col min="5891" max="5891" width="9.140625" style="365" customWidth="1"/>
    <col min="5892" max="5892" width="9.140625" style="365"/>
    <col min="5893" max="5895" width="13.140625" style="365" customWidth="1"/>
    <col min="5896" max="5898" width="12.28515625" style="365" customWidth="1"/>
    <col min="5899" max="5899" width="31.42578125" style="365" customWidth="1"/>
    <col min="5900" max="6145" width="9.140625" style="365"/>
    <col min="6146" max="6146" width="11.28515625" style="365" customWidth="1"/>
    <col min="6147" max="6147" width="9.140625" style="365" customWidth="1"/>
    <col min="6148" max="6148" width="9.140625" style="365"/>
    <col min="6149" max="6151" width="13.140625" style="365" customWidth="1"/>
    <col min="6152" max="6154" width="12.28515625" style="365" customWidth="1"/>
    <col min="6155" max="6155" width="31.42578125" style="365" customWidth="1"/>
    <col min="6156" max="6401" width="9.140625" style="365"/>
    <col min="6402" max="6402" width="11.28515625" style="365" customWidth="1"/>
    <col min="6403" max="6403" width="9.140625" style="365" customWidth="1"/>
    <col min="6404" max="6404" width="9.140625" style="365"/>
    <col min="6405" max="6407" width="13.140625" style="365" customWidth="1"/>
    <col min="6408" max="6410" width="12.28515625" style="365" customWidth="1"/>
    <col min="6411" max="6411" width="31.42578125" style="365" customWidth="1"/>
    <col min="6412" max="6657" width="9.140625" style="365"/>
    <col min="6658" max="6658" width="11.28515625" style="365" customWidth="1"/>
    <col min="6659" max="6659" width="9.140625" style="365" customWidth="1"/>
    <col min="6660" max="6660" width="9.140625" style="365"/>
    <col min="6661" max="6663" width="13.140625" style="365" customWidth="1"/>
    <col min="6664" max="6666" width="12.28515625" style="365" customWidth="1"/>
    <col min="6667" max="6667" width="31.42578125" style="365" customWidth="1"/>
    <col min="6668" max="6913" width="9.140625" style="365"/>
    <col min="6914" max="6914" width="11.28515625" style="365" customWidth="1"/>
    <col min="6915" max="6915" width="9.140625" style="365" customWidth="1"/>
    <col min="6916" max="6916" width="9.140625" style="365"/>
    <col min="6917" max="6919" width="13.140625" style="365" customWidth="1"/>
    <col min="6920" max="6922" width="12.28515625" style="365" customWidth="1"/>
    <col min="6923" max="6923" width="31.42578125" style="365" customWidth="1"/>
    <col min="6924" max="7169" width="9.140625" style="365"/>
    <col min="7170" max="7170" width="11.28515625" style="365" customWidth="1"/>
    <col min="7171" max="7171" width="9.140625" style="365" customWidth="1"/>
    <col min="7172" max="7172" width="9.140625" style="365"/>
    <col min="7173" max="7175" width="13.140625" style="365" customWidth="1"/>
    <col min="7176" max="7178" width="12.28515625" style="365" customWidth="1"/>
    <col min="7179" max="7179" width="31.42578125" style="365" customWidth="1"/>
    <col min="7180" max="7425" width="9.140625" style="365"/>
    <col min="7426" max="7426" width="11.28515625" style="365" customWidth="1"/>
    <col min="7427" max="7427" width="9.140625" style="365" customWidth="1"/>
    <col min="7428" max="7428" width="9.140625" style="365"/>
    <col min="7429" max="7431" width="13.140625" style="365" customWidth="1"/>
    <col min="7432" max="7434" width="12.28515625" style="365" customWidth="1"/>
    <col min="7435" max="7435" width="31.42578125" style="365" customWidth="1"/>
    <col min="7436" max="7681" width="9.140625" style="365"/>
    <col min="7682" max="7682" width="11.28515625" style="365" customWidth="1"/>
    <col min="7683" max="7683" width="9.140625" style="365" customWidth="1"/>
    <col min="7684" max="7684" width="9.140625" style="365"/>
    <col min="7685" max="7687" width="13.140625" style="365" customWidth="1"/>
    <col min="7688" max="7690" width="12.28515625" style="365" customWidth="1"/>
    <col min="7691" max="7691" width="31.42578125" style="365" customWidth="1"/>
    <col min="7692" max="7937" width="9.140625" style="365"/>
    <col min="7938" max="7938" width="11.28515625" style="365" customWidth="1"/>
    <col min="7939" max="7939" width="9.140625" style="365" customWidth="1"/>
    <col min="7940" max="7940" width="9.140625" style="365"/>
    <col min="7941" max="7943" width="13.140625" style="365" customWidth="1"/>
    <col min="7944" max="7946" width="12.28515625" style="365" customWidth="1"/>
    <col min="7947" max="7947" width="31.42578125" style="365" customWidth="1"/>
    <col min="7948" max="8193" width="9.140625" style="365"/>
    <col min="8194" max="8194" width="11.28515625" style="365" customWidth="1"/>
    <col min="8195" max="8195" width="9.140625" style="365" customWidth="1"/>
    <col min="8196" max="8196" width="9.140625" style="365"/>
    <col min="8197" max="8199" width="13.140625" style="365" customWidth="1"/>
    <col min="8200" max="8202" width="12.28515625" style="365" customWidth="1"/>
    <col min="8203" max="8203" width="31.42578125" style="365" customWidth="1"/>
    <col min="8204" max="8449" width="9.140625" style="365"/>
    <col min="8450" max="8450" width="11.28515625" style="365" customWidth="1"/>
    <col min="8451" max="8451" width="9.140625" style="365" customWidth="1"/>
    <col min="8452" max="8452" width="9.140625" style="365"/>
    <col min="8453" max="8455" width="13.140625" style="365" customWidth="1"/>
    <col min="8456" max="8458" width="12.28515625" style="365" customWidth="1"/>
    <col min="8459" max="8459" width="31.42578125" style="365" customWidth="1"/>
    <col min="8460" max="8705" width="9.140625" style="365"/>
    <col min="8706" max="8706" width="11.28515625" style="365" customWidth="1"/>
    <col min="8707" max="8707" width="9.140625" style="365" customWidth="1"/>
    <col min="8708" max="8708" width="9.140625" style="365"/>
    <col min="8709" max="8711" width="13.140625" style="365" customWidth="1"/>
    <col min="8712" max="8714" width="12.28515625" style="365" customWidth="1"/>
    <col min="8715" max="8715" width="31.42578125" style="365" customWidth="1"/>
    <col min="8716" max="8961" width="9.140625" style="365"/>
    <col min="8962" max="8962" width="11.28515625" style="365" customWidth="1"/>
    <col min="8963" max="8963" width="9.140625" style="365" customWidth="1"/>
    <col min="8964" max="8964" width="9.140625" style="365"/>
    <col min="8965" max="8967" width="13.140625" style="365" customWidth="1"/>
    <col min="8968" max="8970" width="12.28515625" style="365" customWidth="1"/>
    <col min="8971" max="8971" width="31.42578125" style="365" customWidth="1"/>
    <col min="8972" max="9217" width="9.140625" style="365"/>
    <col min="9218" max="9218" width="11.28515625" style="365" customWidth="1"/>
    <col min="9219" max="9219" width="9.140625" style="365" customWidth="1"/>
    <col min="9220" max="9220" width="9.140625" style="365"/>
    <col min="9221" max="9223" width="13.140625" style="365" customWidth="1"/>
    <col min="9224" max="9226" width="12.28515625" style="365" customWidth="1"/>
    <col min="9227" max="9227" width="31.42578125" style="365" customWidth="1"/>
    <col min="9228" max="9473" width="9.140625" style="365"/>
    <col min="9474" max="9474" width="11.28515625" style="365" customWidth="1"/>
    <col min="9475" max="9475" width="9.140625" style="365" customWidth="1"/>
    <col min="9476" max="9476" width="9.140625" style="365"/>
    <col min="9477" max="9479" width="13.140625" style="365" customWidth="1"/>
    <col min="9480" max="9482" width="12.28515625" style="365" customWidth="1"/>
    <col min="9483" max="9483" width="31.42578125" style="365" customWidth="1"/>
    <col min="9484" max="9729" width="9.140625" style="365"/>
    <col min="9730" max="9730" width="11.28515625" style="365" customWidth="1"/>
    <col min="9731" max="9731" width="9.140625" style="365" customWidth="1"/>
    <col min="9732" max="9732" width="9.140625" style="365"/>
    <col min="9733" max="9735" width="13.140625" style="365" customWidth="1"/>
    <col min="9736" max="9738" width="12.28515625" style="365" customWidth="1"/>
    <col min="9739" max="9739" width="31.42578125" style="365" customWidth="1"/>
    <col min="9740" max="9985" width="9.140625" style="365"/>
    <col min="9986" max="9986" width="11.28515625" style="365" customWidth="1"/>
    <col min="9987" max="9987" width="9.140625" style="365" customWidth="1"/>
    <col min="9988" max="9988" width="9.140625" style="365"/>
    <col min="9989" max="9991" width="13.140625" style="365" customWidth="1"/>
    <col min="9992" max="9994" width="12.28515625" style="365" customWidth="1"/>
    <col min="9995" max="9995" width="31.42578125" style="365" customWidth="1"/>
    <col min="9996" max="10241" width="9.140625" style="365"/>
    <col min="10242" max="10242" width="11.28515625" style="365" customWidth="1"/>
    <col min="10243" max="10243" width="9.140625" style="365" customWidth="1"/>
    <col min="10244" max="10244" width="9.140625" style="365"/>
    <col min="10245" max="10247" width="13.140625" style="365" customWidth="1"/>
    <col min="10248" max="10250" width="12.28515625" style="365" customWidth="1"/>
    <col min="10251" max="10251" width="31.42578125" style="365" customWidth="1"/>
    <col min="10252" max="10497" width="9.140625" style="365"/>
    <col min="10498" max="10498" width="11.28515625" style="365" customWidth="1"/>
    <col min="10499" max="10499" width="9.140625" style="365" customWidth="1"/>
    <col min="10500" max="10500" width="9.140625" style="365"/>
    <col min="10501" max="10503" width="13.140625" style="365" customWidth="1"/>
    <col min="10504" max="10506" width="12.28515625" style="365" customWidth="1"/>
    <col min="10507" max="10507" width="31.42578125" style="365" customWidth="1"/>
    <col min="10508" max="10753" width="9.140625" style="365"/>
    <col min="10754" max="10754" width="11.28515625" style="365" customWidth="1"/>
    <col min="10755" max="10755" width="9.140625" style="365" customWidth="1"/>
    <col min="10756" max="10756" width="9.140625" style="365"/>
    <col min="10757" max="10759" width="13.140625" style="365" customWidth="1"/>
    <col min="10760" max="10762" width="12.28515625" style="365" customWidth="1"/>
    <col min="10763" max="10763" width="31.42578125" style="365" customWidth="1"/>
    <col min="10764" max="11009" width="9.140625" style="365"/>
    <col min="11010" max="11010" width="11.28515625" style="365" customWidth="1"/>
    <col min="11011" max="11011" width="9.140625" style="365" customWidth="1"/>
    <col min="11012" max="11012" width="9.140625" style="365"/>
    <col min="11013" max="11015" width="13.140625" style="365" customWidth="1"/>
    <col min="11016" max="11018" width="12.28515625" style="365" customWidth="1"/>
    <col min="11019" max="11019" width="31.42578125" style="365" customWidth="1"/>
    <col min="11020" max="11265" width="9.140625" style="365"/>
    <col min="11266" max="11266" width="11.28515625" style="365" customWidth="1"/>
    <col min="11267" max="11267" width="9.140625" style="365" customWidth="1"/>
    <col min="11268" max="11268" width="9.140625" style="365"/>
    <col min="11269" max="11271" width="13.140625" style="365" customWidth="1"/>
    <col min="11272" max="11274" width="12.28515625" style="365" customWidth="1"/>
    <col min="11275" max="11275" width="31.42578125" style="365" customWidth="1"/>
    <col min="11276" max="11521" width="9.140625" style="365"/>
    <col min="11522" max="11522" width="11.28515625" style="365" customWidth="1"/>
    <col min="11523" max="11523" width="9.140625" style="365" customWidth="1"/>
    <col min="11524" max="11524" width="9.140625" style="365"/>
    <col min="11525" max="11527" width="13.140625" style="365" customWidth="1"/>
    <col min="11528" max="11530" width="12.28515625" style="365" customWidth="1"/>
    <col min="11531" max="11531" width="31.42578125" style="365" customWidth="1"/>
    <col min="11532" max="11777" width="9.140625" style="365"/>
    <col min="11778" max="11778" width="11.28515625" style="365" customWidth="1"/>
    <col min="11779" max="11779" width="9.140625" style="365" customWidth="1"/>
    <col min="11780" max="11780" width="9.140625" style="365"/>
    <col min="11781" max="11783" width="13.140625" style="365" customWidth="1"/>
    <col min="11784" max="11786" width="12.28515625" style="365" customWidth="1"/>
    <col min="11787" max="11787" width="31.42578125" style="365" customWidth="1"/>
    <col min="11788" max="12033" width="9.140625" style="365"/>
    <col min="12034" max="12034" width="11.28515625" style="365" customWidth="1"/>
    <col min="12035" max="12035" width="9.140625" style="365" customWidth="1"/>
    <col min="12036" max="12036" width="9.140625" style="365"/>
    <col min="12037" max="12039" width="13.140625" style="365" customWidth="1"/>
    <col min="12040" max="12042" width="12.28515625" style="365" customWidth="1"/>
    <col min="12043" max="12043" width="31.42578125" style="365" customWidth="1"/>
    <col min="12044" max="12289" width="9.140625" style="365"/>
    <col min="12290" max="12290" width="11.28515625" style="365" customWidth="1"/>
    <col min="12291" max="12291" width="9.140625" style="365" customWidth="1"/>
    <col min="12292" max="12292" width="9.140625" style="365"/>
    <col min="12293" max="12295" width="13.140625" style="365" customWidth="1"/>
    <col min="12296" max="12298" width="12.28515625" style="365" customWidth="1"/>
    <col min="12299" max="12299" width="31.42578125" style="365" customWidth="1"/>
    <col min="12300" max="12545" width="9.140625" style="365"/>
    <col min="12546" max="12546" width="11.28515625" style="365" customWidth="1"/>
    <col min="12547" max="12547" width="9.140625" style="365" customWidth="1"/>
    <col min="12548" max="12548" width="9.140625" style="365"/>
    <col min="12549" max="12551" width="13.140625" style="365" customWidth="1"/>
    <col min="12552" max="12554" width="12.28515625" style="365" customWidth="1"/>
    <col min="12555" max="12555" width="31.42578125" style="365" customWidth="1"/>
    <col min="12556" max="12801" width="9.140625" style="365"/>
    <col min="12802" max="12802" width="11.28515625" style="365" customWidth="1"/>
    <col min="12803" max="12803" width="9.140625" style="365" customWidth="1"/>
    <col min="12804" max="12804" width="9.140625" style="365"/>
    <col min="12805" max="12807" width="13.140625" style="365" customWidth="1"/>
    <col min="12808" max="12810" width="12.28515625" style="365" customWidth="1"/>
    <col min="12811" max="12811" width="31.42578125" style="365" customWidth="1"/>
    <col min="12812" max="13057" width="9.140625" style="365"/>
    <col min="13058" max="13058" width="11.28515625" style="365" customWidth="1"/>
    <col min="13059" max="13059" width="9.140625" style="365" customWidth="1"/>
    <col min="13060" max="13060" width="9.140625" style="365"/>
    <col min="13061" max="13063" width="13.140625" style="365" customWidth="1"/>
    <col min="13064" max="13066" width="12.28515625" style="365" customWidth="1"/>
    <col min="13067" max="13067" width="31.42578125" style="365" customWidth="1"/>
    <col min="13068" max="13313" width="9.140625" style="365"/>
    <col min="13314" max="13314" width="11.28515625" style="365" customWidth="1"/>
    <col min="13315" max="13315" width="9.140625" style="365" customWidth="1"/>
    <col min="13316" max="13316" width="9.140625" style="365"/>
    <col min="13317" max="13319" width="13.140625" style="365" customWidth="1"/>
    <col min="13320" max="13322" width="12.28515625" style="365" customWidth="1"/>
    <col min="13323" max="13323" width="31.42578125" style="365" customWidth="1"/>
    <col min="13324" max="13569" width="9.140625" style="365"/>
    <col min="13570" max="13570" width="11.28515625" style="365" customWidth="1"/>
    <col min="13571" max="13571" width="9.140625" style="365" customWidth="1"/>
    <col min="13572" max="13572" width="9.140625" style="365"/>
    <col min="13573" max="13575" width="13.140625" style="365" customWidth="1"/>
    <col min="13576" max="13578" width="12.28515625" style="365" customWidth="1"/>
    <col min="13579" max="13579" width="31.42578125" style="365" customWidth="1"/>
    <col min="13580" max="13825" width="9.140625" style="365"/>
    <col min="13826" max="13826" width="11.28515625" style="365" customWidth="1"/>
    <col min="13827" max="13827" width="9.140625" style="365" customWidth="1"/>
    <col min="13828" max="13828" width="9.140625" style="365"/>
    <col min="13829" max="13831" width="13.140625" style="365" customWidth="1"/>
    <col min="13832" max="13834" width="12.28515625" style="365" customWidth="1"/>
    <col min="13835" max="13835" width="31.42578125" style="365" customWidth="1"/>
    <col min="13836" max="14081" width="9.140625" style="365"/>
    <col min="14082" max="14082" width="11.28515625" style="365" customWidth="1"/>
    <col min="14083" max="14083" width="9.140625" style="365" customWidth="1"/>
    <col min="14084" max="14084" width="9.140625" style="365"/>
    <col min="14085" max="14087" width="13.140625" style="365" customWidth="1"/>
    <col min="14088" max="14090" width="12.28515625" style="365" customWidth="1"/>
    <col min="14091" max="14091" width="31.42578125" style="365" customWidth="1"/>
    <col min="14092" max="14337" width="9.140625" style="365"/>
    <col min="14338" max="14338" width="11.28515625" style="365" customWidth="1"/>
    <col min="14339" max="14339" width="9.140625" style="365" customWidth="1"/>
    <col min="14340" max="14340" width="9.140625" style="365"/>
    <col min="14341" max="14343" width="13.140625" style="365" customWidth="1"/>
    <col min="14344" max="14346" width="12.28515625" style="365" customWidth="1"/>
    <col min="14347" max="14347" width="31.42578125" style="365" customWidth="1"/>
    <col min="14348" max="14593" width="9.140625" style="365"/>
    <col min="14594" max="14594" width="11.28515625" style="365" customWidth="1"/>
    <col min="14595" max="14595" width="9.140625" style="365" customWidth="1"/>
    <col min="14596" max="14596" width="9.140625" style="365"/>
    <col min="14597" max="14599" width="13.140625" style="365" customWidth="1"/>
    <col min="14600" max="14602" width="12.28515625" style="365" customWidth="1"/>
    <col min="14603" max="14603" width="31.42578125" style="365" customWidth="1"/>
    <col min="14604" max="14849" width="9.140625" style="365"/>
    <col min="14850" max="14850" width="11.28515625" style="365" customWidth="1"/>
    <col min="14851" max="14851" width="9.140625" style="365" customWidth="1"/>
    <col min="14852" max="14852" width="9.140625" style="365"/>
    <col min="14853" max="14855" width="13.140625" style="365" customWidth="1"/>
    <col min="14856" max="14858" width="12.28515625" style="365" customWidth="1"/>
    <col min="14859" max="14859" width="31.42578125" style="365" customWidth="1"/>
    <col min="14860" max="15105" width="9.140625" style="365"/>
    <col min="15106" max="15106" width="11.28515625" style="365" customWidth="1"/>
    <col min="15107" max="15107" width="9.140625" style="365" customWidth="1"/>
    <col min="15108" max="15108" width="9.140625" style="365"/>
    <col min="15109" max="15111" width="13.140625" style="365" customWidth="1"/>
    <col min="15112" max="15114" width="12.28515625" style="365" customWidth="1"/>
    <col min="15115" max="15115" width="31.42578125" style="365" customWidth="1"/>
    <col min="15116" max="15361" width="9.140625" style="365"/>
    <col min="15362" max="15362" width="11.28515625" style="365" customWidth="1"/>
    <col min="15363" max="15363" width="9.140625" style="365" customWidth="1"/>
    <col min="15364" max="15364" width="9.140625" style="365"/>
    <col min="15365" max="15367" width="13.140625" style="365" customWidth="1"/>
    <col min="15368" max="15370" width="12.28515625" style="365" customWidth="1"/>
    <col min="15371" max="15371" width="31.42578125" style="365" customWidth="1"/>
    <col min="15372" max="15617" width="9.140625" style="365"/>
    <col min="15618" max="15618" width="11.28515625" style="365" customWidth="1"/>
    <col min="15619" max="15619" width="9.140625" style="365" customWidth="1"/>
    <col min="15620" max="15620" width="9.140625" style="365"/>
    <col min="15621" max="15623" width="13.140625" style="365" customWidth="1"/>
    <col min="15624" max="15626" width="12.28515625" style="365" customWidth="1"/>
    <col min="15627" max="15627" width="31.42578125" style="365" customWidth="1"/>
    <col min="15628" max="15873" width="9.140625" style="365"/>
    <col min="15874" max="15874" width="11.28515625" style="365" customWidth="1"/>
    <col min="15875" max="15875" width="9.140625" style="365" customWidth="1"/>
    <col min="15876" max="15876" width="9.140625" style="365"/>
    <col min="15877" max="15879" width="13.140625" style="365" customWidth="1"/>
    <col min="15880" max="15882" width="12.28515625" style="365" customWidth="1"/>
    <col min="15883" max="15883" width="31.42578125" style="365" customWidth="1"/>
    <col min="15884" max="16129" width="9.140625" style="365"/>
    <col min="16130" max="16130" width="11.28515625" style="365" customWidth="1"/>
    <col min="16131" max="16131" width="9.140625" style="365" customWidth="1"/>
    <col min="16132" max="16132" width="9.140625" style="365"/>
    <col min="16133" max="16135" width="13.140625" style="365" customWidth="1"/>
    <col min="16136" max="16138" width="12.28515625" style="365" customWidth="1"/>
    <col min="16139" max="16139" width="31.42578125" style="365" customWidth="1"/>
    <col min="16140" max="16384" width="9.140625" style="365"/>
  </cols>
  <sheetData>
    <row r="1" spans="1:12" x14ac:dyDescent="0.2">
      <c r="K1" s="373" t="s">
        <v>576</v>
      </c>
      <c r="L1" s="373"/>
    </row>
    <row r="2" spans="1:12" x14ac:dyDescent="0.2">
      <c r="K2" s="373" t="s">
        <v>145</v>
      </c>
      <c r="L2" s="373"/>
    </row>
    <row r="3" spans="1:12" x14ac:dyDescent="0.2">
      <c r="K3" s="374" t="s">
        <v>574</v>
      </c>
      <c r="L3" s="374"/>
    </row>
    <row r="4" spans="1:12" x14ac:dyDescent="0.2">
      <c r="K4" s="826" t="s">
        <v>706</v>
      </c>
      <c r="L4" s="373"/>
    </row>
    <row r="5" spans="1:12" s="368" customFormat="1" ht="15.75" x14ac:dyDescent="0.25">
      <c r="A5" s="994" t="s">
        <v>221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</row>
    <row r="6" spans="1:12" s="368" customFormat="1" ht="53.25" customHeight="1" x14ac:dyDescent="0.2">
      <c r="A6" s="995" t="s">
        <v>707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</row>
    <row r="7" spans="1:12" ht="18.75" customHeight="1" x14ac:dyDescent="0.25">
      <c r="A7" s="996"/>
      <c r="B7" s="996"/>
      <c r="C7" s="996"/>
      <c r="D7" s="996"/>
      <c r="E7" s="996"/>
      <c r="F7" s="996"/>
      <c r="G7" s="996"/>
      <c r="H7" s="996"/>
      <c r="I7" s="996"/>
      <c r="J7" s="996"/>
      <c r="K7" s="996"/>
    </row>
    <row r="8" spans="1:12" ht="12.75" customHeight="1" x14ac:dyDescent="0.25">
      <c r="A8" s="994" t="s">
        <v>708</v>
      </c>
      <c r="B8" s="994"/>
      <c r="C8" s="994"/>
      <c r="D8" s="994"/>
      <c r="E8" s="994"/>
      <c r="F8" s="994"/>
      <c r="G8" s="994"/>
      <c r="H8" s="994"/>
      <c r="I8" s="994"/>
      <c r="J8" s="994"/>
      <c r="K8" s="994"/>
    </row>
    <row r="9" spans="1:12" ht="6.75" customHeight="1" x14ac:dyDescent="0.3">
      <c r="E9" s="375"/>
    </row>
    <row r="10" spans="1:12" ht="15.75" x14ac:dyDescent="0.2">
      <c r="A10" s="993" t="s">
        <v>222</v>
      </c>
      <c r="B10" s="993" t="s">
        <v>223</v>
      </c>
      <c r="C10" s="993" t="s">
        <v>224</v>
      </c>
      <c r="D10" s="993" t="s">
        <v>225</v>
      </c>
      <c r="E10" s="993" t="s">
        <v>226</v>
      </c>
      <c r="F10" s="993"/>
      <c r="G10" s="993"/>
      <c r="H10" s="993" t="s">
        <v>227</v>
      </c>
      <c r="I10" s="993"/>
      <c r="J10" s="993"/>
      <c r="K10" s="993" t="s">
        <v>228</v>
      </c>
    </row>
    <row r="11" spans="1:12" ht="15.75" x14ac:dyDescent="0.2">
      <c r="A11" s="993"/>
      <c r="B11" s="993"/>
      <c r="C11" s="993"/>
      <c r="D11" s="993"/>
      <c r="E11" s="993" t="s">
        <v>229</v>
      </c>
      <c r="F11" s="993"/>
      <c r="G11" s="993"/>
      <c r="H11" s="993" t="s">
        <v>229</v>
      </c>
      <c r="I11" s="993"/>
      <c r="J11" s="993"/>
      <c r="K11" s="993"/>
    </row>
    <row r="12" spans="1:12" ht="15.75" x14ac:dyDescent="0.2">
      <c r="A12" s="993"/>
      <c r="B12" s="993"/>
      <c r="C12" s="993"/>
      <c r="D12" s="993"/>
      <c r="E12" s="376">
        <v>2022</v>
      </c>
      <c r="F12" s="376">
        <v>2023</v>
      </c>
      <c r="G12" s="376">
        <v>2024</v>
      </c>
      <c r="H12" s="376" t="s">
        <v>230</v>
      </c>
      <c r="I12" s="376" t="s">
        <v>230</v>
      </c>
      <c r="J12" s="376" t="s">
        <v>230</v>
      </c>
      <c r="K12" s="993"/>
    </row>
    <row r="13" spans="1:12" ht="15.75" x14ac:dyDescent="0.2">
      <c r="A13" s="993"/>
      <c r="B13" s="993"/>
      <c r="C13" s="993"/>
      <c r="D13" s="993"/>
      <c r="E13" s="376" t="s">
        <v>231</v>
      </c>
      <c r="F13" s="376" t="s">
        <v>232</v>
      </c>
      <c r="G13" s="376" t="s">
        <v>231</v>
      </c>
      <c r="H13" s="377">
        <v>44562</v>
      </c>
      <c r="I13" s="377">
        <v>44927</v>
      </c>
      <c r="J13" s="377">
        <v>45292</v>
      </c>
      <c r="K13" s="993"/>
    </row>
    <row r="14" spans="1:12" ht="94.5" x14ac:dyDescent="0.2">
      <c r="A14" s="376"/>
      <c r="B14" s="369" t="s">
        <v>233</v>
      </c>
      <c r="C14" s="378" t="s">
        <v>233</v>
      </c>
      <c r="D14" s="376" t="s">
        <v>233</v>
      </c>
      <c r="E14" s="376">
        <v>0</v>
      </c>
      <c r="F14" s="376">
        <v>0</v>
      </c>
      <c r="G14" s="376">
        <v>0</v>
      </c>
      <c r="H14" s="376">
        <v>0</v>
      </c>
      <c r="I14" s="376">
        <v>0</v>
      </c>
      <c r="J14" s="376">
        <v>0</v>
      </c>
      <c r="K14" s="369" t="s">
        <v>559</v>
      </c>
    </row>
    <row r="15" spans="1:12" ht="15.75" x14ac:dyDescent="0.2">
      <c r="A15" s="993" t="s">
        <v>234</v>
      </c>
      <c r="B15" s="993"/>
      <c r="C15" s="993"/>
      <c r="D15" s="993"/>
      <c r="E15" s="376">
        <v>0</v>
      </c>
      <c r="F15" s="376">
        <v>0</v>
      </c>
      <c r="G15" s="376">
        <v>0</v>
      </c>
      <c r="H15" s="376">
        <v>0</v>
      </c>
      <c r="I15" s="376">
        <v>0</v>
      </c>
      <c r="J15" s="376">
        <v>0</v>
      </c>
      <c r="K15" s="369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55"/>
  <sheetViews>
    <sheetView topLeftCell="A119" workbookViewId="0">
      <selection activeCell="B13" sqref="B13:D13"/>
    </sheetView>
  </sheetViews>
  <sheetFormatPr defaultRowHeight="15" x14ac:dyDescent="0.25"/>
  <cols>
    <col min="1" max="1" width="1.140625" customWidth="1"/>
    <col min="2" max="2" width="25" customWidth="1"/>
    <col min="3" max="3" width="60.140625" customWidth="1"/>
    <col min="4" max="4" width="30.28515625" customWidth="1"/>
  </cols>
  <sheetData>
    <row r="2" spans="2:4" ht="15.75" x14ac:dyDescent="0.25">
      <c r="B2" s="997"/>
      <c r="D2" s="547" t="s">
        <v>570</v>
      </c>
    </row>
    <row r="3" spans="2:4" ht="21" customHeight="1" x14ac:dyDescent="0.25">
      <c r="B3" s="997"/>
      <c r="D3" s="539" t="s">
        <v>145</v>
      </c>
    </row>
    <row r="4" spans="2:4" ht="18" customHeight="1" x14ac:dyDescent="0.25">
      <c r="B4" s="997"/>
      <c r="D4" s="539" t="s">
        <v>144</v>
      </c>
    </row>
    <row r="5" spans="2:4" ht="18" customHeight="1" x14ac:dyDescent="0.25">
      <c r="B5" s="997"/>
      <c r="D5" s="730" t="s">
        <v>571</v>
      </c>
    </row>
    <row r="6" spans="2:4" ht="19.5" customHeight="1" x14ac:dyDescent="0.25">
      <c r="B6" s="997"/>
      <c r="D6" s="547" t="s">
        <v>399</v>
      </c>
    </row>
    <row r="7" spans="2:4" ht="16.5" customHeight="1" x14ac:dyDescent="0.25">
      <c r="B7" s="547"/>
      <c r="C7" s="547"/>
      <c r="D7" s="547" t="s">
        <v>400</v>
      </c>
    </row>
    <row r="8" spans="2:4" ht="18" customHeight="1" x14ac:dyDescent="0.25">
      <c r="B8" s="547"/>
      <c r="C8" s="547"/>
      <c r="D8" s="836" t="s">
        <v>693</v>
      </c>
    </row>
    <row r="9" spans="2:4" ht="17.45" x14ac:dyDescent="0.3">
      <c r="B9" s="540"/>
    </row>
    <row r="10" spans="2:4" ht="15.75" x14ac:dyDescent="0.25">
      <c r="B10" s="1001" t="s">
        <v>402</v>
      </c>
      <c r="C10" s="1001"/>
      <c r="D10" s="1001"/>
    </row>
    <row r="11" spans="2:4" ht="15.75" x14ac:dyDescent="0.25">
      <c r="B11" s="1001" t="s">
        <v>572</v>
      </c>
      <c r="C11" s="1001"/>
      <c r="D11" s="1001"/>
    </row>
    <row r="12" spans="2:4" ht="15.75" x14ac:dyDescent="0.25">
      <c r="B12" s="1001" t="s">
        <v>398</v>
      </c>
      <c r="C12" s="864"/>
      <c r="D12" s="864"/>
    </row>
    <row r="13" spans="2:4" ht="15.75" x14ac:dyDescent="0.25">
      <c r="B13" s="1001" t="s">
        <v>694</v>
      </c>
      <c r="C13" s="864"/>
      <c r="D13" s="864"/>
    </row>
    <row r="14" spans="2:4" ht="19.5" thickBot="1" x14ac:dyDescent="0.35">
      <c r="B14" s="541" t="s">
        <v>535</v>
      </c>
      <c r="D14" s="605" t="s">
        <v>536</v>
      </c>
    </row>
    <row r="15" spans="2:4" ht="63" customHeight="1" thickBot="1" x14ac:dyDescent="0.3">
      <c r="B15" s="554" t="s">
        <v>498</v>
      </c>
      <c r="C15" s="555" t="s">
        <v>395</v>
      </c>
      <c r="D15" s="555" t="s">
        <v>396</v>
      </c>
    </row>
    <row r="16" spans="2:4" ht="16.149999999999999" hidden="1" thickBot="1" x14ac:dyDescent="0.35">
      <c r="B16" s="556"/>
      <c r="C16" s="557"/>
      <c r="D16" s="557"/>
    </row>
    <row r="17" spans="2:4" ht="16.149999999999999" thickBot="1" x14ac:dyDescent="0.35">
      <c r="B17" s="558">
        <v>1</v>
      </c>
      <c r="C17" s="559">
        <v>2</v>
      </c>
      <c r="D17" s="559">
        <v>3</v>
      </c>
    </row>
    <row r="18" spans="2:4" ht="19.5" customHeight="1" thickBot="1" x14ac:dyDescent="0.3">
      <c r="B18" s="998" t="s">
        <v>429</v>
      </c>
      <c r="C18" s="999"/>
      <c r="D18" s="1000"/>
    </row>
    <row r="19" spans="2:4" ht="19.5" customHeight="1" thickBot="1" x14ac:dyDescent="0.3">
      <c r="B19" s="560" t="s">
        <v>242</v>
      </c>
      <c r="C19" s="561" t="s">
        <v>243</v>
      </c>
      <c r="D19" s="562">
        <v>15</v>
      </c>
    </row>
    <row r="20" spans="2:4" ht="39.75" customHeight="1" thickBot="1" x14ac:dyDescent="0.3">
      <c r="B20" s="998" t="s">
        <v>248</v>
      </c>
      <c r="C20" s="999"/>
      <c r="D20" s="1000"/>
    </row>
    <row r="21" spans="2:4" ht="36" customHeight="1" thickBot="1" x14ac:dyDescent="0.3">
      <c r="B21" s="563" t="s">
        <v>249</v>
      </c>
      <c r="C21" s="564" t="s">
        <v>250</v>
      </c>
      <c r="D21" s="569">
        <v>5.8999999999999997E-2</v>
      </c>
    </row>
    <row r="22" spans="2:4" ht="85.5" customHeight="1" thickBot="1" x14ac:dyDescent="0.3">
      <c r="B22" s="563" t="s">
        <v>251</v>
      </c>
      <c r="C22" s="564" t="s">
        <v>252</v>
      </c>
      <c r="D22" s="569">
        <v>5.8999999999999997E-2</v>
      </c>
    </row>
    <row r="23" spans="2:4" ht="94.5" customHeight="1" thickBot="1" x14ac:dyDescent="0.3">
      <c r="B23" s="563" t="s">
        <v>253</v>
      </c>
      <c r="C23" s="564" t="s">
        <v>254</v>
      </c>
      <c r="D23" s="569">
        <v>5.8999999999999997E-2</v>
      </c>
    </row>
    <row r="24" spans="2:4" ht="81.75" customHeight="1" thickBot="1" x14ac:dyDescent="0.3">
      <c r="B24" s="563" t="s">
        <v>255</v>
      </c>
      <c r="C24" s="564" t="s">
        <v>256</v>
      </c>
      <c r="D24" s="569">
        <v>5.8999999999999997E-2</v>
      </c>
    </row>
    <row r="25" spans="2:4" ht="19.5" customHeight="1" thickBot="1" x14ac:dyDescent="0.3">
      <c r="B25" s="998" t="s">
        <v>430</v>
      </c>
      <c r="C25" s="999"/>
      <c r="D25" s="1000"/>
    </row>
    <row r="26" spans="2:4" ht="16.5" thickBot="1" x14ac:dyDescent="0.3">
      <c r="B26" s="560" t="s">
        <v>263</v>
      </c>
      <c r="C26" s="561" t="s">
        <v>262</v>
      </c>
      <c r="D26" s="562">
        <v>50</v>
      </c>
    </row>
    <row r="27" spans="2:4" ht="38.450000000000003" customHeight="1" thickBot="1" x14ac:dyDescent="0.3">
      <c r="B27" s="565" t="s">
        <v>264</v>
      </c>
      <c r="C27" s="566" t="s">
        <v>265</v>
      </c>
      <c r="D27" s="567">
        <v>45</v>
      </c>
    </row>
    <row r="28" spans="2:4" ht="22.5" customHeight="1" thickBot="1" x14ac:dyDescent="0.3">
      <c r="B28" s="998" t="s">
        <v>431</v>
      </c>
      <c r="C28" s="999"/>
      <c r="D28" s="1000"/>
    </row>
    <row r="29" spans="2:4" ht="48.75" customHeight="1" thickBot="1" x14ac:dyDescent="0.3">
      <c r="B29" s="565" t="s">
        <v>270</v>
      </c>
      <c r="C29" s="566" t="s">
        <v>432</v>
      </c>
      <c r="D29" s="567">
        <v>100</v>
      </c>
    </row>
    <row r="30" spans="2:4" ht="80.25" customHeight="1" thickBot="1" x14ac:dyDescent="0.3">
      <c r="B30" s="565" t="s">
        <v>433</v>
      </c>
      <c r="C30" s="566" t="s">
        <v>434</v>
      </c>
      <c r="D30" s="568">
        <v>100</v>
      </c>
    </row>
    <row r="31" spans="2:4" ht="19.5" customHeight="1" thickBot="1" x14ac:dyDescent="0.3">
      <c r="B31" s="998" t="s">
        <v>435</v>
      </c>
      <c r="C31" s="999"/>
      <c r="D31" s="1000"/>
    </row>
    <row r="32" spans="2:4" ht="81" customHeight="1" thickBot="1" x14ac:dyDescent="0.3">
      <c r="B32" s="560" t="s">
        <v>286</v>
      </c>
      <c r="C32" s="561" t="s">
        <v>287</v>
      </c>
      <c r="D32" s="569">
        <v>100</v>
      </c>
    </row>
    <row r="33" spans="2:4" ht="44.25" customHeight="1" x14ac:dyDescent="0.25">
      <c r="B33" s="1005" t="s">
        <v>436</v>
      </c>
      <c r="C33" s="1007" t="s">
        <v>437</v>
      </c>
      <c r="D33" s="567">
        <v>100</v>
      </c>
    </row>
    <row r="34" spans="2:4" ht="40.9" customHeight="1" thickBot="1" x14ac:dyDescent="0.3">
      <c r="B34" s="1006"/>
      <c r="C34" s="1008"/>
      <c r="D34" s="569">
        <v>100</v>
      </c>
    </row>
    <row r="35" spans="2:4" ht="42.75" customHeight="1" thickBot="1" x14ac:dyDescent="0.3">
      <c r="B35" s="998" t="s">
        <v>438</v>
      </c>
      <c r="C35" s="999"/>
      <c r="D35" s="1000"/>
    </row>
    <row r="36" spans="2:4" ht="39.6" customHeight="1" thickBot="1" x14ac:dyDescent="0.3">
      <c r="B36" s="565" t="s">
        <v>288</v>
      </c>
      <c r="C36" s="566" t="s">
        <v>439</v>
      </c>
      <c r="D36" s="567">
        <v>100</v>
      </c>
    </row>
    <row r="37" spans="2:4" ht="35.25" customHeight="1" thickBot="1" x14ac:dyDescent="0.3">
      <c r="B37" s="998" t="s">
        <v>440</v>
      </c>
      <c r="C37" s="999"/>
      <c r="D37" s="1000"/>
    </row>
    <row r="38" spans="2:4" ht="65.25" customHeight="1" thickBot="1" x14ac:dyDescent="0.3">
      <c r="B38" s="570" t="s">
        <v>441</v>
      </c>
      <c r="C38" s="561" t="s">
        <v>499</v>
      </c>
      <c r="D38" s="569">
        <v>100</v>
      </c>
    </row>
    <row r="39" spans="2:4" ht="33" customHeight="1" thickBot="1" x14ac:dyDescent="0.3">
      <c r="B39" s="565" t="s">
        <v>442</v>
      </c>
      <c r="C39" s="566" t="s">
        <v>443</v>
      </c>
      <c r="D39" s="568">
        <v>100</v>
      </c>
    </row>
    <row r="40" spans="2:4" ht="51" customHeight="1" thickBot="1" x14ac:dyDescent="0.3">
      <c r="B40" s="565" t="s">
        <v>444</v>
      </c>
      <c r="C40" s="566" t="s">
        <v>445</v>
      </c>
      <c r="D40" s="567">
        <v>100</v>
      </c>
    </row>
    <row r="41" spans="2:4" ht="48" thickBot="1" x14ac:dyDescent="0.3">
      <c r="B41" s="571" t="s">
        <v>446</v>
      </c>
      <c r="C41" s="572" t="s">
        <v>447</v>
      </c>
      <c r="D41" s="568">
        <v>100</v>
      </c>
    </row>
    <row r="42" spans="2:4" ht="80.45" customHeight="1" thickBot="1" x14ac:dyDescent="0.3">
      <c r="B42" s="565" t="s">
        <v>448</v>
      </c>
      <c r="C42" s="566" t="s">
        <v>449</v>
      </c>
      <c r="D42" s="567">
        <v>50</v>
      </c>
    </row>
    <row r="43" spans="2:4" ht="66.75" customHeight="1" thickBot="1" x14ac:dyDescent="0.3">
      <c r="B43" s="558" t="s">
        <v>450</v>
      </c>
      <c r="C43" s="566" t="s">
        <v>451</v>
      </c>
      <c r="D43" s="568">
        <v>50</v>
      </c>
    </row>
    <row r="44" spans="2:4" ht="82.5" customHeight="1" thickBot="1" x14ac:dyDescent="0.3">
      <c r="B44" s="565" t="s">
        <v>295</v>
      </c>
      <c r="C44" s="566" t="s">
        <v>452</v>
      </c>
      <c r="D44" s="567">
        <v>100</v>
      </c>
    </row>
    <row r="45" spans="2:4" ht="129" customHeight="1" thickBot="1" x14ac:dyDescent="0.3">
      <c r="B45" s="565" t="s">
        <v>453</v>
      </c>
      <c r="C45" s="566" t="s">
        <v>454</v>
      </c>
      <c r="D45" s="568">
        <v>50</v>
      </c>
    </row>
    <row r="46" spans="2:4" ht="66.75" customHeight="1" thickBot="1" x14ac:dyDescent="0.3">
      <c r="B46" s="573" t="s">
        <v>455</v>
      </c>
      <c r="C46" s="574" t="s">
        <v>456</v>
      </c>
      <c r="D46" s="569">
        <v>100</v>
      </c>
    </row>
    <row r="47" spans="2:4" ht="68.25" customHeight="1" thickBot="1" x14ac:dyDescent="0.3">
      <c r="B47" s="571" t="s">
        <v>299</v>
      </c>
      <c r="C47" s="572" t="s">
        <v>457</v>
      </c>
      <c r="D47" s="568">
        <v>100</v>
      </c>
    </row>
    <row r="48" spans="2:4" ht="63.75" customHeight="1" thickBot="1" x14ac:dyDescent="0.3">
      <c r="B48" s="560" t="s">
        <v>305</v>
      </c>
      <c r="C48" s="561" t="s">
        <v>458</v>
      </c>
      <c r="D48" s="569">
        <v>100</v>
      </c>
    </row>
    <row r="49" spans="2:4" ht="81.75" customHeight="1" thickBot="1" x14ac:dyDescent="0.3">
      <c r="B49" s="565" t="s">
        <v>459</v>
      </c>
      <c r="C49" s="566" t="s">
        <v>460</v>
      </c>
      <c r="D49" s="567">
        <v>100</v>
      </c>
    </row>
    <row r="50" spans="2:4" ht="48" customHeight="1" thickBot="1" x14ac:dyDescent="0.3">
      <c r="B50" s="565" t="s">
        <v>461</v>
      </c>
      <c r="C50" s="566" t="s">
        <v>462</v>
      </c>
      <c r="D50" s="568">
        <v>100</v>
      </c>
    </row>
    <row r="51" spans="2:4" ht="81" customHeight="1" thickBot="1" x14ac:dyDescent="0.3">
      <c r="B51" s="565" t="s">
        <v>463</v>
      </c>
      <c r="C51" s="566" t="s">
        <v>464</v>
      </c>
      <c r="D51" s="567">
        <v>100</v>
      </c>
    </row>
    <row r="52" spans="2:4" ht="18.75" customHeight="1" thickBot="1" x14ac:dyDescent="0.3">
      <c r="B52" s="998" t="s">
        <v>465</v>
      </c>
      <c r="C52" s="999"/>
      <c r="D52" s="1000"/>
    </row>
    <row r="53" spans="2:4" ht="34.5" customHeight="1" thickBot="1" x14ac:dyDescent="0.3">
      <c r="B53" s="1009" t="s">
        <v>466</v>
      </c>
      <c r="C53" s="1007" t="s">
        <v>467</v>
      </c>
      <c r="D53" s="567">
        <v>100</v>
      </c>
    </row>
    <row r="54" spans="2:4" ht="16.149999999999999" hidden="1" thickBot="1" x14ac:dyDescent="0.35">
      <c r="B54" s="1010"/>
      <c r="C54" s="1008"/>
      <c r="D54" s="569">
        <v>100</v>
      </c>
    </row>
    <row r="55" spans="2:4" ht="19.5" customHeight="1" x14ac:dyDescent="0.25">
      <c r="B55" s="1011" t="s">
        <v>500</v>
      </c>
      <c r="C55" s="1012"/>
      <c r="D55" s="1013"/>
    </row>
    <row r="56" spans="2:4" ht="18.75" customHeight="1" thickBot="1" x14ac:dyDescent="0.3">
      <c r="B56" s="1014" t="s">
        <v>501</v>
      </c>
      <c r="C56" s="1015"/>
      <c r="D56" s="1016"/>
    </row>
    <row r="57" spans="2:4" ht="64.5" customHeight="1" thickBot="1" x14ac:dyDescent="0.3">
      <c r="B57" s="563" t="s">
        <v>468</v>
      </c>
      <c r="C57" s="561" t="s">
        <v>469</v>
      </c>
      <c r="D57" s="569">
        <v>100</v>
      </c>
    </row>
    <row r="58" spans="2:4" ht="32.25" thickBot="1" x14ac:dyDescent="0.3">
      <c r="B58" s="575" t="s">
        <v>470</v>
      </c>
      <c r="C58" s="561" t="s">
        <v>471</v>
      </c>
      <c r="D58" s="569">
        <v>100</v>
      </c>
    </row>
    <row r="59" spans="2:4" ht="33.75" customHeight="1" thickBot="1" x14ac:dyDescent="0.3">
      <c r="B59" s="576" t="s">
        <v>307</v>
      </c>
      <c r="C59" s="566" t="s">
        <v>472</v>
      </c>
      <c r="D59" s="567">
        <v>100</v>
      </c>
    </row>
    <row r="60" spans="2:4" ht="18.75" customHeight="1" thickBot="1" x14ac:dyDescent="0.3">
      <c r="B60" s="606" t="s">
        <v>308</v>
      </c>
      <c r="C60" s="607" t="s">
        <v>473</v>
      </c>
      <c r="D60" s="608">
        <v>100</v>
      </c>
    </row>
    <row r="61" spans="2:4" ht="18" customHeight="1" x14ac:dyDescent="0.25">
      <c r="B61" s="1011" t="s">
        <v>502</v>
      </c>
      <c r="C61" s="1012"/>
      <c r="D61" s="1013"/>
    </row>
    <row r="62" spans="2:4" ht="20.25" customHeight="1" thickBot="1" x14ac:dyDescent="0.3">
      <c r="B62" s="1014" t="s">
        <v>503</v>
      </c>
      <c r="C62" s="1015"/>
      <c r="D62" s="1016"/>
    </row>
    <row r="63" spans="2:4" ht="34.5" customHeight="1" thickBot="1" x14ac:dyDescent="0.3">
      <c r="B63" s="554" t="s">
        <v>474</v>
      </c>
      <c r="C63" s="566" t="s">
        <v>475</v>
      </c>
      <c r="D63" s="567">
        <v>100</v>
      </c>
    </row>
    <row r="64" spans="2:4" ht="96.75" customHeight="1" thickBot="1" x14ac:dyDescent="0.3">
      <c r="B64" s="554" t="s">
        <v>476</v>
      </c>
      <c r="C64" s="566" t="s">
        <v>477</v>
      </c>
      <c r="D64" s="568">
        <v>100</v>
      </c>
    </row>
    <row r="65" spans="2:4" ht="98.25" customHeight="1" thickBot="1" x14ac:dyDescent="0.3">
      <c r="B65" s="554" t="s">
        <v>309</v>
      </c>
      <c r="C65" s="572" t="s">
        <v>478</v>
      </c>
      <c r="D65" s="567">
        <v>100</v>
      </c>
    </row>
    <row r="66" spans="2:4" ht="96.75" customHeight="1" thickBot="1" x14ac:dyDescent="0.3">
      <c r="B66" s="558" t="s">
        <v>479</v>
      </c>
      <c r="C66" s="572" t="s">
        <v>480</v>
      </c>
      <c r="D66" s="568">
        <v>100</v>
      </c>
    </row>
    <row r="67" spans="2:4" ht="98.25" customHeight="1" thickBot="1" x14ac:dyDescent="0.3">
      <c r="B67" s="563" t="s">
        <v>481</v>
      </c>
      <c r="C67" s="561" t="s">
        <v>482</v>
      </c>
      <c r="D67" s="569">
        <v>100</v>
      </c>
    </row>
    <row r="68" spans="2:4" ht="49.5" customHeight="1" thickBot="1" x14ac:dyDescent="0.3">
      <c r="B68" s="554" t="s">
        <v>483</v>
      </c>
      <c r="C68" s="566" t="s">
        <v>484</v>
      </c>
      <c r="D68" s="567">
        <v>100</v>
      </c>
    </row>
    <row r="69" spans="2:4" ht="53.45" customHeight="1" thickBot="1" x14ac:dyDescent="0.3">
      <c r="B69" s="554" t="s">
        <v>485</v>
      </c>
      <c r="C69" s="566" t="s">
        <v>486</v>
      </c>
      <c r="D69" s="568">
        <v>100</v>
      </c>
    </row>
    <row r="70" spans="2:4" ht="34.5" customHeight="1" thickBot="1" x14ac:dyDescent="0.3">
      <c r="B70" s="554" t="s">
        <v>487</v>
      </c>
      <c r="C70" s="566" t="s">
        <v>488</v>
      </c>
      <c r="D70" s="567">
        <v>100</v>
      </c>
    </row>
    <row r="71" spans="2:4" ht="51" customHeight="1" thickBot="1" x14ac:dyDescent="0.3">
      <c r="B71" s="558" t="s">
        <v>489</v>
      </c>
      <c r="C71" s="566" t="s">
        <v>490</v>
      </c>
      <c r="D71" s="568">
        <v>50</v>
      </c>
    </row>
    <row r="72" spans="2:4" ht="50.25" customHeight="1" thickBot="1" x14ac:dyDescent="0.3">
      <c r="B72" s="578" t="s">
        <v>491</v>
      </c>
      <c r="C72" s="566" t="s">
        <v>492</v>
      </c>
      <c r="D72" s="567">
        <v>50</v>
      </c>
    </row>
    <row r="73" spans="2:4" ht="68.25" customHeight="1" thickBot="1" x14ac:dyDescent="0.3">
      <c r="B73" s="554" t="s">
        <v>310</v>
      </c>
      <c r="C73" s="566" t="s">
        <v>493</v>
      </c>
      <c r="D73" s="568">
        <v>100</v>
      </c>
    </row>
    <row r="74" spans="2:4" ht="80.45" customHeight="1" thickBot="1" x14ac:dyDescent="0.3">
      <c r="B74" s="554" t="s">
        <v>494</v>
      </c>
      <c r="C74" s="566" t="s">
        <v>495</v>
      </c>
      <c r="D74" s="568">
        <v>50</v>
      </c>
    </row>
    <row r="75" spans="2:4" ht="114" customHeight="1" thickBot="1" x14ac:dyDescent="0.3">
      <c r="B75" s="554" t="s">
        <v>496</v>
      </c>
      <c r="C75" s="566" t="s">
        <v>497</v>
      </c>
      <c r="D75" s="567">
        <v>50</v>
      </c>
    </row>
    <row r="76" spans="2:4" ht="18.75" customHeight="1" thickBot="1" x14ac:dyDescent="0.3">
      <c r="B76" s="998" t="s">
        <v>504</v>
      </c>
      <c r="C76" s="999"/>
      <c r="D76" s="1000"/>
    </row>
    <row r="77" spans="2:4" ht="33.75" customHeight="1" thickBot="1" x14ac:dyDescent="0.3">
      <c r="B77" s="576" t="s">
        <v>311</v>
      </c>
      <c r="C77" s="566" t="s">
        <v>505</v>
      </c>
      <c r="D77" s="567">
        <v>100</v>
      </c>
    </row>
    <row r="78" spans="2:4" ht="20.25" customHeight="1" thickBot="1" x14ac:dyDescent="0.3">
      <c r="B78" s="998" t="s">
        <v>506</v>
      </c>
      <c r="C78" s="999"/>
      <c r="D78" s="1000"/>
    </row>
    <row r="79" spans="2:4" ht="35.25" customHeight="1" thickBot="1" x14ac:dyDescent="0.3">
      <c r="B79" s="565" t="s">
        <v>507</v>
      </c>
      <c r="C79" s="566" t="s">
        <v>508</v>
      </c>
      <c r="D79" s="567">
        <v>100</v>
      </c>
    </row>
    <row r="80" spans="2:4" ht="50.45" customHeight="1" thickBot="1" x14ac:dyDescent="0.3">
      <c r="B80" s="565" t="s">
        <v>509</v>
      </c>
      <c r="C80" s="566" t="s">
        <v>510</v>
      </c>
      <c r="D80" s="568">
        <v>100</v>
      </c>
    </row>
    <row r="81" spans="2:4" ht="67.150000000000006" customHeight="1" thickBot="1" x14ac:dyDescent="0.3">
      <c r="B81" s="573" t="s">
        <v>511</v>
      </c>
      <c r="C81" s="574" t="s">
        <v>512</v>
      </c>
      <c r="D81" s="569">
        <v>100</v>
      </c>
    </row>
    <row r="82" spans="2:4" ht="48.75" customHeight="1" thickBot="1" x14ac:dyDescent="0.3">
      <c r="B82" s="579" t="s">
        <v>513</v>
      </c>
      <c r="C82" s="577" t="s">
        <v>514</v>
      </c>
      <c r="D82" s="569">
        <v>100</v>
      </c>
    </row>
    <row r="83" spans="2:4" ht="49.5" customHeight="1" thickBot="1" x14ac:dyDescent="0.3">
      <c r="B83" s="565" t="s">
        <v>515</v>
      </c>
      <c r="C83" s="580" t="s">
        <v>516</v>
      </c>
      <c r="D83" s="568">
        <v>100</v>
      </c>
    </row>
    <row r="84" spans="2:4" ht="49.5" customHeight="1" thickBot="1" x14ac:dyDescent="0.3">
      <c r="B84" s="565" t="s">
        <v>517</v>
      </c>
      <c r="C84" s="580" t="s">
        <v>518</v>
      </c>
      <c r="D84" s="567">
        <v>100</v>
      </c>
    </row>
    <row r="85" spans="2:4" ht="63.75" customHeight="1" thickBot="1" x14ac:dyDescent="0.3">
      <c r="B85" s="554" t="s">
        <v>519</v>
      </c>
      <c r="C85" s="566" t="s">
        <v>520</v>
      </c>
      <c r="D85" s="568">
        <v>100</v>
      </c>
    </row>
    <row r="86" spans="2:4" ht="65.25" customHeight="1" thickBot="1" x14ac:dyDescent="0.3">
      <c r="B86" s="565" t="s">
        <v>521</v>
      </c>
      <c r="C86" s="566" t="s">
        <v>522</v>
      </c>
      <c r="D86" s="568">
        <v>100</v>
      </c>
    </row>
    <row r="87" spans="2:4" ht="66" customHeight="1" thickBot="1" x14ac:dyDescent="0.3">
      <c r="B87" s="571" t="s">
        <v>523</v>
      </c>
      <c r="C87" s="566" t="s">
        <v>524</v>
      </c>
      <c r="D87" s="567">
        <v>100</v>
      </c>
    </row>
    <row r="88" spans="2:4" ht="80.25" customHeight="1" thickBot="1" x14ac:dyDescent="0.3">
      <c r="B88" s="573" t="s">
        <v>525</v>
      </c>
      <c r="C88" s="574" t="s">
        <v>526</v>
      </c>
      <c r="D88" s="568">
        <v>100</v>
      </c>
    </row>
    <row r="89" spans="2:4" ht="48" customHeight="1" thickBot="1" x14ac:dyDescent="0.3">
      <c r="B89" s="565" t="s">
        <v>312</v>
      </c>
      <c r="C89" s="572" t="s">
        <v>527</v>
      </c>
      <c r="D89" s="567">
        <v>100</v>
      </c>
    </row>
    <row r="90" spans="2:4" ht="18" customHeight="1" thickBot="1" x14ac:dyDescent="0.3">
      <c r="B90" s="998" t="s">
        <v>528</v>
      </c>
      <c r="C90" s="999"/>
      <c r="D90" s="1000"/>
    </row>
    <row r="91" spans="2:4" ht="32.25" thickBot="1" x14ac:dyDescent="0.3">
      <c r="B91" s="560" t="s">
        <v>313</v>
      </c>
      <c r="C91" s="561" t="s">
        <v>529</v>
      </c>
      <c r="D91" s="569">
        <v>100</v>
      </c>
    </row>
    <row r="92" spans="2:4" ht="64.5" customHeight="1" thickBot="1" x14ac:dyDescent="0.3">
      <c r="B92" s="571" t="s">
        <v>530</v>
      </c>
      <c r="C92" s="572" t="s">
        <v>531</v>
      </c>
      <c r="D92" s="568">
        <v>100</v>
      </c>
    </row>
    <row r="93" spans="2:4" ht="16.5" thickBot="1" x14ac:dyDescent="0.3">
      <c r="B93" s="563" t="s">
        <v>314</v>
      </c>
      <c r="C93" s="561" t="s">
        <v>532</v>
      </c>
      <c r="D93" s="569">
        <v>100</v>
      </c>
    </row>
    <row r="94" spans="2:4" ht="16.5" thickBot="1" x14ac:dyDescent="0.3">
      <c r="B94" s="563" t="s">
        <v>533</v>
      </c>
      <c r="C94" s="561" t="s">
        <v>534</v>
      </c>
      <c r="D94" s="569">
        <v>100</v>
      </c>
    </row>
    <row r="95" spans="2:4" ht="39" customHeight="1" thickBot="1" x14ac:dyDescent="0.3">
      <c r="B95" s="1002" t="s">
        <v>397</v>
      </c>
      <c r="C95" s="1003"/>
      <c r="D95" s="1004"/>
    </row>
    <row r="96" spans="2:4" ht="47.25" x14ac:dyDescent="0.25">
      <c r="B96" s="609" t="s">
        <v>322</v>
      </c>
      <c r="C96" s="610" t="s">
        <v>352</v>
      </c>
      <c r="D96" s="611">
        <v>100</v>
      </c>
    </row>
    <row r="97" spans="2:4" ht="47.25" x14ac:dyDescent="0.25">
      <c r="B97" s="548" t="s">
        <v>324</v>
      </c>
      <c r="C97" s="549" t="s">
        <v>353</v>
      </c>
      <c r="D97" s="416">
        <v>100</v>
      </c>
    </row>
    <row r="98" spans="2:4" ht="47.25" x14ac:dyDescent="0.25">
      <c r="B98" s="548" t="s">
        <v>327</v>
      </c>
      <c r="C98" s="549" t="s">
        <v>328</v>
      </c>
      <c r="D98" s="416">
        <v>100</v>
      </c>
    </row>
    <row r="99" spans="2:4" ht="78.75" x14ac:dyDescent="0.25">
      <c r="B99" s="548" t="s">
        <v>354</v>
      </c>
      <c r="C99" s="549" t="s">
        <v>355</v>
      </c>
      <c r="D99" s="416">
        <v>100</v>
      </c>
    </row>
    <row r="100" spans="2:4" ht="48" customHeight="1" x14ac:dyDescent="0.25">
      <c r="B100" s="548" t="s">
        <v>356</v>
      </c>
      <c r="C100" s="549" t="s">
        <v>357</v>
      </c>
      <c r="D100" s="416">
        <v>100</v>
      </c>
    </row>
    <row r="101" spans="2:4" ht="20.25" customHeight="1" x14ac:dyDescent="0.25">
      <c r="B101" s="548" t="s">
        <v>358</v>
      </c>
      <c r="C101" s="549" t="s">
        <v>359</v>
      </c>
      <c r="D101" s="416">
        <v>100</v>
      </c>
    </row>
    <row r="102" spans="2:4" ht="47.25" x14ac:dyDescent="0.25">
      <c r="B102" s="548" t="s">
        <v>360</v>
      </c>
      <c r="C102" s="549" t="s">
        <v>361</v>
      </c>
      <c r="D102" s="416">
        <v>100</v>
      </c>
    </row>
    <row r="103" spans="2:4" ht="48" customHeight="1" x14ac:dyDescent="0.25">
      <c r="B103" s="548" t="s">
        <v>333</v>
      </c>
      <c r="C103" s="549" t="s">
        <v>334</v>
      </c>
      <c r="D103" s="416">
        <v>100</v>
      </c>
    </row>
    <row r="104" spans="2:4" ht="47.25" x14ac:dyDescent="0.25">
      <c r="B104" s="548" t="s">
        <v>330</v>
      </c>
      <c r="C104" s="549" t="s">
        <v>331</v>
      </c>
      <c r="D104" s="416">
        <v>100</v>
      </c>
    </row>
    <row r="105" spans="2:4" ht="15.75" x14ac:dyDescent="0.25">
      <c r="B105" s="548" t="s">
        <v>362</v>
      </c>
      <c r="C105" s="549" t="s">
        <v>363</v>
      </c>
      <c r="D105" s="416">
        <v>100</v>
      </c>
    </row>
    <row r="106" spans="2:4" ht="79.5" customHeight="1" x14ac:dyDescent="0.25">
      <c r="B106" s="550" t="s">
        <v>364</v>
      </c>
      <c r="C106" s="551" t="s">
        <v>365</v>
      </c>
      <c r="D106" s="416">
        <v>100</v>
      </c>
    </row>
    <row r="107" spans="2:4" ht="50.25" customHeight="1" x14ac:dyDescent="0.25">
      <c r="B107" s="550" t="s">
        <v>366</v>
      </c>
      <c r="C107" s="551" t="s">
        <v>367</v>
      </c>
      <c r="D107" s="416">
        <v>100</v>
      </c>
    </row>
    <row r="108" spans="2:4" ht="64.5" customHeight="1" x14ac:dyDescent="0.25">
      <c r="B108" s="550" t="s">
        <v>368</v>
      </c>
      <c r="C108" s="551" t="s">
        <v>369</v>
      </c>
      <c r="D108" s="416">
        <v>100</v>
      </c>
    </row>
    <row r="109" spans="2:4" ht="63" customHeight="1" x14ac:dyDescent="0.25">
      <c r="B109" s="550" t="s">
        <v>337</v>
      </c>
      <c r="C109" s="551" t="s">
        <v>338</v>
      </c>
      <c r="D109" s="416">
        <v>100</v>
      </c>
    </row>
    <row r="110" spans="2:4" ht="31.5" x14ac:dyDescent="0.25">
      <c r="B110" s="550" t="s">
        <v>339</v>
      </c>
      <c r="C110" s="551" t="s">
        <v>340</v>
      </c>
      <c r="D110" s="416">
        <v>100</v>
      </c>
    </row>
    <row r="111" spans="2:4" ht="48" customHeight="1" x14ac:dyDescent="0.25">
      <c r="B111" s="548" t="s">
        <v>341</v>
      </c>
      <c r="C111" s="549" t="s">
        <v>342</v>
      </c>
      <c r="D111" s="416">
        <v>100</v>
      </c>
    </row>
    <row r="112" spans="2:4" ht="64.5" customHeight="1" x14ac:dyDescent="0.25">
      <c r="B112" s="548" t="s">
        <v>370</v>
      </c>
      <c r="C112" s="549" t="s">
        <v>343</v>
      </c>
      <c r="D112" s="416">
        <v>100</v>
      </c>
    </row>
    <row r="113" spans="2:4" ht="113.25" customHeight="1" x14ac:dyDescent="0.25">
      <c r="B113" s="548" t="s">
        <v>344</v>
      </c>
      <c r="C113" s="549" t="s">
        <v>371</v>
      </c>
      <c r="D113" s="416">
        <v>100</v>
      </c>
    </row>
    <row r="114" spans="2:4" ht="96.75" customHeight="1" x14ac:dyDescent="0.25">
      <c r="B114" s="548" t="s">
        <v>372</v>
      </c>
      <c r="C114" s="549" t="s">
        <v>373</v>
      </c>
      <c r="D114" s="416">
        <v>100</v>
      </c>
    </row>
    <row r="115" spans="2:4" ht="95.25" customHeight="1" x14ac:dyDescent="0.25">
      <c r="B115" s="548" t="s">
        <v>374</v>
      </c>
      <c r="C115" s="549" t="s">
        <v>375</v>
      </c>
      <c r="D115" s="416">
        <v>100</v>
      </c>
    </row>
    <row r="116" spans="2:4" ht="63" customHeight="1" x14ac:dyDescent="0.25">
      <c r="B116" s="548" t="s">
        <v>376</v>
      </c>
      <c r="C116" s="549" t="s">
        <v>377</v>
      </c>
      <c r="D116" s="416">
        <v>100</v>
      </c>
    </row>
    <row r="117" spans="2:4" ht="63.75" customHeight="1" x14ac:dyDescent="0.25">
      <c r="B117" s="548" t="s">
        <v>378</v>
      </c>
      <c r="C117" s="549" t="s">
        <v>379</v>
      </c>
      <c r="D117" s="416">
        <v>100</v>
      </c>
    </row>
    <row r="118" spans="2:4" ht="81.75" customHeight="1" x14ac:dyDescent="0.25">
      <c r="B118" s="548" t="s">
        <v>380</v>
      </c>
      <c r="C118" s="549" t="s">
        <v>381</v>
      </c>
      <c r="D118" s="416">
        <v>100</v>
      </c>
    </row>
    <row r="119" spans="2:4" ht="81.75" customHeight="1" x14ac:dyDescent="0.25">
      <c r="B119" s="548" t="s">
        <v>382</v>
      </c>
      <c r="C119" s="549" t="s">
        <v>383</v>
      </c>
      <c r="D119" s="416">
        <v>100</v>
      </c>
    </row>
    <row r="120" spans="2:4" ht="31.5" x14ac:dyDescent="0.25">
      <c r="B120" s="550" t="s">
        <v>386</v>
      </c>
      <c r="C120" s="551" t="s">
        <v>348</v>
      </c>
      <c r="D120" s="416">
        <v>100</v>
      </c>
    </row>
    <row r="121" spans="2:4" ht="52.5" customHeight="1" x14ac:dyDescent="0.25">
      <c r="B121" s="552" t="s">
        <v>387</v>
      </c>
      <c r="C121" s="553" t="s">
        <v>388</v>
      </c>
      <c r="D121" s="416">
        <v>100</v>
      </c>
    </row>
    <row r="122" spans="2:4" ht="37.5" customHeight="1" x14ac:dyDescent="0.25">
      <c r="B122" s="548" t="s">
        <v>389</v>
      </c>
      <c r="C122" s="553" t="s">
        <v>390</v>
      </c>
      <c r="D122" s="416">
        <v>100</v>
      </c>
    </row>
    <row r="123" spans="2:4" ht="64.5" customHeight="1" x14ac:dyDescent="0.25">
      <c r="B123" s="552" t="s">
        <v>391</v>
      </c>
      <c r="C123" s="553" t="s">
        <v>392</v>
      </c>
      <c r="D123" s="416">
        <v>100</v>
      </c>
    </row>
    <row r="124" spans="2:4" ht="54" customHeight="1" x14ac:dyDescent="0.25">
      <c r="B124" s="552" t="s">
        <v>393</v>
      </c>
      <c r="C124" s="553" t="s">
        <v>394</v>
      </c>
      <c r="D124" s="416">
        <v>100</v>
      </c>
    </row>
    <row r="125" spans="2:4" ht="35.25" customHeight="1" x14ac:dyDescent="0.25">
      <c r="B125" s="550" t="s">
        <v>384</v>
      </c>
      <c r="C125" s="551" t="s">
        <v>385</v>
      </c>
      <c r="D125" s="416">
        <v>100</v>
      </c>
    </row>
    <row r="126" spans="2:4" ht="14.45" x14ac:dyDescent="0.3">
      <c r="B126" s="412"/>
      <c r="C126" s="365"/>
      <c r="D126" s="365"/>
    </row>
    <row r="132" ht="18.75" customHeight="1" x14ac:dyDescent="0.25"/>
    <row r="133" ht="19.5" customHeight="1" x14ac:dyDescent="0.25"/>
    <row r="138" ht="15.75" customHeight="1" x14ac:dyDescent="0.25"/>
    <row r="144" ht="18" customHeight="1" x14ac:dyDescent="0.25"/>
    <row r="147" ht="15.75" customHeight="1" x14ac:dyDescent="0.25"/>
    <row r="150" ht="17.25" customHeight="1" x14ac:dyDescent="0.25"/>
    <row r="153" ht="15.75" customHeight="1" x14ac:dyDescent="0.25"/>
    <row r="154" ht="15" customHeight="1" x14ac:dyDescent="0.25"/>
    <row r="155" ht="17.25" customHeight="1" x14ac:dyDescent="0.25"/>
  </sheetData>
  <mergeCells count="25">
    <mergeCell ref="B95:D95"/>
    <mergeCell ref="B31:D31"/>
    <mergeCell ref="B33:B34"/>
    <mergeCell ref="C33:C34"/>
    <mergeCell ref="B35:D35"/>
    <mergeCell ref="B37:D37"/>
    <mergeCell ref="B52:D52"/>
    <mergeCell ref="B53:B54"/>
    <mergeCell ref="C53:C54"/>
    <mergeCell ref="B55:D55"/>
    <mergeCell ref="B56:D56"/>
    <mergeCell ref="B62:D62"/>
    <mergeCell ref="B76:D76"/>
    <mergeCell ref="B78:D78"/>
    <mergeCell ref="B90:D90"/>
    <mergeCell ref="B61:D61"/>
    <mergeCell ref="B2:B6"/>
    <mergeCell ref="B18:D18"/>
    <mergeCell ref="B20:D20"/>
    <mergeCell ref="B25:D25"/>
    <mergeCell ref="B28:D28"/>
    <mergeCell ref="B10:D10"/>
    <mergeCell ref="B11:D11"/>
    <mergeCell ref="B12:D12"/>
    <mergeCell ref="B13:D13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доходыПрил4</vt:lpstr>
      <vt:lpstr>ФункцПр7</vt:lpstr>
      <vt:lpstr>ВедомстПр8</vt:lpstr>
      <vt:lpstr>РзПрПр 10</vt:lpstr>
      <vt:lpstr>КЦСР Пр 11</vt:lpstr>
      <vt:lpstr>источникиПрил 1</vt:lpstr>
      <vt:lpstr>прогр замствПр5</vt:lpstr>
      <vt:lpstr>гос гарантПр6</vt:lpstr>
      <vt:lpstr>нормативы доходовПрил3</vt:lpstr>
      <vt:lpstr>Прил 2</vt:lpstr>
      <vt:lpstr>Лист3</vt:lpstr>
      <vt:lpstr>ФункцПр7!Заголовки_для_печати</vt:lpstr>
      <vt:lpstr>ВедомстПр8!Область_печати</vt:lpstr>
      <vt:lpstr>'гос гарантПр6'!Область_печати</vt:lpstr>
      <vt:lpstr>доходыПрил4!Область_печати</vt:lpstr>
      <vt:lpstr>'прогр замствПр5'!Область_печати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Volodya</cp:lastModifiedBy>
  <cp:lastPrinted>2021-12-16T10:06:39Z</cp:lastPrinted>
  <dcterms:created xsi:type="dcterms:W3CDTF">2016-11-24T08:46:03Z</dcterms:created>
  <dcterms:modified xsi:type="dcterms:W3CDTF">2021-12-27T12:18:16Z</dcterms:modified>
</cp:coreProperties>
</file>