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2570" tabRatio="746" activeTab="4"/>
  </bookViews>
  <sheets>
    <sheet name="доходыПрил1" sheetId="9" r:id="rId1"/>
    <sheet name="ФункцПр2" sheetId="3" r:id="rId2"/>
    <sheet name="ВедомстПр3" sheetId="2" r:id="rId3"/>
    <sheet name="РзПрПр 4" sheetId="4" r:id="rId4"/>
    <sheet name="КЦСР Пр 5" sheetId="5" r:id="rId5"/>
    <sheet name="Лист3" sheetId="15" r:id="rId6"/>
  </sheets>
  <externalReferences>
    <externalReference r:id="rId7"/>
    <externalReference r:id="rId8"/>
  </externalReferences>
  <definedNames>
    <definedName name="__bookmark_1" localSheetId="0">[1]Доходы_НОВ!#REF!</definedName>
    <definedName name="__bookmark_1">[1]Доходы_НОВ!#REF!</definedName>
    <definedName name="__bookmark_3" localSheetId="0">#REF!</definedName>
    <definedName name="__bookmark_3">#REF!</definedName>
    <definedName name="__bookmark_4" localSheetId="0">#REF!</definedName>
    <definedName name="__bookmark_4">#REF!</definedName>
    <definedName name="__bookmark_5" localSheetId="0">#REF!</definedName>
    <definedName name="__bookmark_5">#REF!</definedName>
    <definedName name="_xlnm._FilterDatabase" localSheetId="2" hidden="1">ВедомстПр3!$M$16:$Z$132</definedName>
    <definedName name="_xlnm._FilterDatabase" localSheetId="4" hidden="1">'КЦСР Пр 5'!$M$20:$Z$152</definedName>
    <definedName name="_xlnm._FilterDatabase" localSheetId="3" hidden="1">'РзПрПр 4'!$M$18:$Z$156</definedName>
    <definedName name="_xlnm._FilterDatabase" localSheetId="1" hidden="1">ФункцПр2!$N$17:$AA$45</definedName>
    <definedName name="_xlnm.Print_Titles" localSheetId="1">ФункцПр2!$16:$17</definedName>
    <definedName name="_xlnm.Print_Area" localSheetId="2">ВедомстПр3!$M$1:$Z$132</definedName>
    <definedName name="_xlnm.Print_Area" localSheetId="0">доходыПрил1!$B$1:$F$81</definedName>
    <definedName name="ттт">[1]Доходы_НОВ!#REF!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2" i="9" l="1"/>
  <c r="D53" i="9"/>
  <c r="D54" i="9"/>
  <c r="Y31" i="3" l="1"/>
  <c r="X94" i="5" l="1"/>
  <c r="X68" i="5"/>
  <c r="X141" i="5"/>
  <c r="X69" i="5" l="1"/>
  <c r="X79" i="5"/>
  <c r="X140" i="4"/>
  <c r="X20" i="4"/>
  <c r="X43" i="4"/>
  <c r="X85" i="4"/>
  <c r="X87" i="4"/>
  <c r="X67" i="2"/>
  <c r="X66" i="2" s="1"/>
  <c r="X73" i="2"/>
  <c r="D61" i="9" l="1"/>
  <c r="D51" i="9" s="1"/>
  <c r="D50" i="9" s="1"/>
  <c r="X97" i="2" l="1"/>
  <c r="X103" i="2"/>
  <c r="X88" i="5" l="1"/>
  <c r="Z97" i="5"/>
  <c r="Z96" i="5" s="1"/>
  <c r="Y97" i="5"/>
  <c r="Y96" i="5" s="1"/>
  <c r="Z29" i="5"/>
  <c r="Y29" i="5"/>
  <c r="X127" i="5"/>
  <c r="Y141" i="5"/>
  <c r="X97" i="5"/>
  <c r="X96" i="5" s="1"/>
  <c r="X98" i="5"/>
  <c r="Z68" i="5"/>
  <c r="Y68" i="5"/>
  <c r="Y62" i="5" s="1"/>
  <c r="X41" i="5"/>
  <c r="X45" i="5"/>
  <c r="X46" i="5"/>
  <c r="X29" i="5"/>
  <c r="Z139" i="4"/>
  <c r="Y139" i="4"/>
  <c r="X139" i="4"/>
  <c r="Z112" i="4"/>
  <c r="Y112" i="4"/>
  <c r="Z25" i="4"/>
  <c r="Z31" i="3"/>
  <c r="AA18" i="3"/>
  <c r="Z18" i="3"/>
  <c r="X24" i="2"/>
  <c r="X23" i="2" s="1"/>
  <c r="X26" i="2"/>
  <c r="Y18" i="3"/>
  <c r="Y37" i="3"/>
  <c r="Y99" i="2"/>
  <c r="Y95" i="2"/>
  <c r="Y97" i="2"/>
  <c r="X89" i="2"/>
  <c r="Z96" i="2"/>
  <c r="Y96" i="2"/>
  <c r="X96" i="2"/>
  <c r="X95" i="2"/>
  <c r="F66" i="9" l="1"/>
  <c r="F65" i="9" s="1"/>
  <c r="E66" i="9"/>
  <c r="E65" i="9" s="1"/>
  <c r="D66" i="9"/>
  <c r="D65" i="9" s="1"/>
  <c r="F67" i="9"/>
  <c r="E67" i="9"/>
  <c r="D67" i="9"/>
  <c r="D34" i="9"/>
  <c r="D36" i="9"/>
  <c r="E31" i="9"/>
  <c r="D31" i="9"/>
  <c r="E16" i="9"/>
  <c r="D16" i="9"/>
  <c r="D15" i="9" s="1"/>
  <c r="D39" i="9"/>
  <c r="D71" i="9" l="1"/>
  <c r="D74" i="9"/>
  <c r="Z57" i="2"/>
  <c r="Z61" i="2"/>
  <c r="Y61" i="2"/>
  <c r="X57" i="2"/>
  <c r="X61" i="2"/>
  <c r="F16" i="9" l="1"/>
  <c r="X140" i="5" l="1"/>
  <c r="X52" i="4" l="1"/>
  <c r="X135" i="4"/>
  <c r="X43" i="2"/>
  <c r="Z109" i="2"/>
  <c r="Y109" i="2"/>
  <c r="X109" i="2"/>
  <c r="Y25" i="4" l="1"/>
  <c r="Y24" i="2"/>
  <c r="Y23" i="2" s="1"/>
  <c r="X105" i="5" l="1"/>
  <c r="X104" i="5" s="1"/>
  <c r="X102" i="5"/>
  <c r="X112" i="4"/>
  <c r="Z117" i="4"/>
  <c r="Z116" i="4" s="1"/>
  <c r="Y117" i="4"/>
  <c r="Y116" i="4" s="1"/>
  <c r="X117" i="4"/>
  <c r="X116" i="4" s="1"/>
  <c r="X103" i="4"/>
  <c r="AB97" i="2"/>
  <c r="AA97" i="2"/>
  <c r="Z97" i="2"/>
  <c r="X25" i="4" l="1"/>
  <c r="Y77" i="5" l="1"/>
  <c r="Y76" i="5" s="1"/>
  <c r="Y75" i="5" s="1"/>
  <c r="X99" i="5" l="1"/>
  <c r="Z141" i="5"/>
  <c r="Z60" i="5"/>
  <c r="Y60" i="5"/>
  <c r="Z70" i="4"/>
  <c r="Y70" i="4"/>
  <c r="X70" i="4"/>
  <c r="Z150" i="4"/>
  <c r="Y150" i="4"/>
  <c r="X150" i="4"/>
  <c r="Z126" i="4"/>
  <c r="Y126" i="4"/>
  <c r="Z52" i="4" l="1"/>
  <c r="Z51" i="4" s="1"/>
  <c r="Y52" i="4"/>
  <c r="Y51" i="4" s="1"/>
  <c r="X51" i="4"/>
  <c r="Z43" i="4"/>
  <c r="Y43" i="4"/>
  <c r="X35" i="4"/>
  <c r="X40" i="4"/>
  <c r="W40" i="4"/>
  <c r="X39" i="4"/>
  <c r="W39" i="4"/>
  <c r="X38" i="4"/>
  <c r="W38" i="4"/>
  <c r="Z36" i="4"/>
  <c r="Y36" i="4"/>
  <c r="X36" i="4"/>
  <c r="X127" i="2" l="1"/>
  <c r="Y127" i="2"/>
  <c r="Z126" i="2"/>
  <c r="Y126" i="2"/>
  <c r="X126" i="2"/>
  <c r="Z103" i="2"/>
  <c r="Y103" i="2"/>
  <c r="Y102" i="2" s="1"/>
  <c r="X102" i="2"/>
  <c r="Z105" i="2"/>
  <c r="X32" i="2"/>
  <c r="Y43" i="2"/>
  <c r="Z43" i="2"/>
  <c r="Z24" i="2"/>
  <c r="Z23" i="2" s="1"/>
  <c r="Y35" i="3" l="1"/>
  <c r="Z35" i="3"/>
  <c r="AA35" i="3"/>
  <c r="F36" i="9" l="1"/>
  <c r="E36" i="9"/>
  <c r="F34" i="9" l="1"/>
  <c r="D33" i="9"/>
  <c r="F21" i="9" l="1"/>
  <c r="E21" i="9"/>
  <c r="D21" i="9"/>
  <c r="Y55" i="5" l="1"/>
  <c r="Y54" i="5" s="1"/>
  <c r="Z55" i="5"/>
  <c r="Z54" i="5" s="1"/>
  <c r="X55" i="5"/>
  <c r="X54" i="5" s="1"/>
  <c r="X53" i="5" s="1"/>
  <c r="X52" i="5" s="1"/>
  <c r="Y53" i="5" l="1"/>
  <c r="Y52" i="5" s="1"/>
  <c r="Z53" i="5"/>
  <c r="Z52" i="5" s="1"/>
  <c r="Y124" i="5"/>
  <c r="Y123" i="5" s="1"/>
  <c r="Z124" i="5"/>
  <c r="Z123" i="5" s="1"/>
  <c r="X124" i="5"/>
  <c r="X123" i="5" s="1"/>
  <c r="Y118" i="5"/>
  <c r="Z118" i="5"/>
  <c r="X118" i="5"/>
  <c r="Y73" i="5"/>
  <c r="Z73" i="5"/>
  <c r="X73" i="5"/>
  <c r="X23" i="5"/>
  <c r="X22" i="5" s="1"/>
  <c r="Y23" i="5"/>
  <c r="Y22" i="5" s="1"/>
  <c r="Z23" i="5"/>
  <c r="Z22" i="5" s="1"/>
  <c r="Y135" i="4"/>
  <c r="Z135" i="4"/>
  <c r="Z80" i="4"/>
  <c r="X80" i="4"/>
  <c r="X78" i="4"/>
  <c r="X77" i="4" s="1"/>
  <c r="X76" i="4" s="1"/>
  <c r="X75" i="4" s="1"/>
  <c r="X83" i="4"/>
  <c r="X82" i="4" s="1"/>
  <c r="X93" i="4"/>
  <c r="X92" i="4" s="1"/>
  <c r="X91" i="4" s="1"/>
  <c r="X90" i="4" s="1"/>
  <c r="X89" i="4" s="1"/>
  <c r="X100" i="4"/>
  <c r="X99" i="4" s="1"/>
  <c r="X98" i="4" s="1"/>
  <c r="X97" i="4" s="1"/>
  <c r="X96" i="4" s="1"/>
  <c r="X108" i="4"/>
  <c r="X107" i="4" s="1"/>
  <c r="X106" i="4" s="1"/>
  <c r="X102" i="4" s="1"/>
  <c r="X114" i="4"/>
  <c r="X113" i="4" s="1"/>
  <c r="X120" i="4"/>
  <c r="X119" i="4" s="1"/>
  <c r="X123" i="4"/>
  <c r="X122" i="4" s="1"/>
  <c r="X133" i="4"/>
  <c r="X132" i="4" s="1"/>
  <c r="X131" i="4" s="1"/>
  <c r="X144" i="4"/>
  <c r="X143" i="4" s="1"/>
  <c r="X142" i="4" s="1"/>
  <c r="X141" i="4" s="1"/>
  <c r="X149" i="4"/>
  <c r="X148" i="4" s="1"/>
  <c r="X147" i="4" s="1"/>
  <c r="X146" i="4" s="1"/>
  <c r="X130" i="4" l="1"/>
  <c r="X74" i="4"/>
  <c r="X73" i="4" s="1"/>
  <c r="X111" i="4"/>
  <c r="X110" i="4" s="1"/>
  <c r="X95" i="4" s="1"/>
  <c r="Y35" i="4"/>
  <c r="Y34" i="4" s="1"/>
  <c r="X34" i="4"/>
  <c r="Z35" i="4"/>
  <c r="Z34" i="4" s="1"/>
  <c r="X126" i="4" l="1"/>
  <c r="X125" i="4" s="1"/>
  <c r="Z25" i="3"/>
  <c r="AA25" i="3"/>
  <c r="Y25" i="3"/>
  <c r="Y69" i="2" l="1"/>
  <c r="X69" i="2"/>
  <c r="Z71" i="2"/>
  <c r="X71" i="2"/>
  <c r="Y113" i="2"/>
  <c r="Z113" i="2"/>
  <c r="X113" i="2"/>
  <c r="Y31" i="2"/>
  <c r="Y30" i="2" s="1"/>
  <c r="Z31" i="2"/>
  <c r="Z30" i="2" s="1"/>
  <c r="X31" i="2"/>
  <c r="X30" i="2" s="1"/>
  <c r="Y94" i="5"/>
  <c r="Z94" i="5"/>
  <c r="Y37" i="5"/>
  <c r="Y36" i="5" s="1"/>
  <c r="Z37" i="5"/>
  <c r="Z36" i="5" s="1"/>
  <c r="X37" i="5"/>
  <c r="X36" i="5" s="1"/>
  <c r="Y34" i="5"/>
  <c r="Z34" i="5"/>
  <c r="X34" i="5"/>
  <c r="Y108" i="4"/>
  <c r="Z108" i="4"/>
  <c r="Y44" i="3"/>
  <c r="Y91" i="2"/>
  <c r="Z91" i="2"/>
  <c r="X91" i="2"/>
  <c r="Y68" i="2" l="1"/>
  <c r="X148" i="5"/>
  <c r="Z140" i="5"/>
  <c r="Y140" i="5"/>
  <c r="Z137" i="5"/>
  <c r="Z136" i="5" s="1"/>
  <c r="Z135" i="5" s="1"/>
  <c r="Y137" i="5"/>
  <c r="Y136" i="5" s="1"/>
  <c r="Y135" i="5" s="1"/>
  <c r="X137" i="5"/>
  <c r="X136" i="5" s="1"/>
  <c r="X135" i="5" s="1"/>
  <c r="Z133" i="5"/>
  <c r="Z132" i="5" s="1"/>
  <c r="Z131" i="5" s="1"/>
  <c r="Y133" i="5"/>
  <c r="Y132" i="5" s="1"/>
  <c r="Y131" i="5" s="1"/>
  <c r="X133" i="5"/>
  <c r="X132" i="5" s="1"/>
  <c r="X131" i="5" s="1"/>
  <c r="Z127" i="5"/>
  <c r="Z126" i="5" s="1"/>
  <c r="Z122" i="5" s="1"/>
  <c r="Y127" i="5"/>
  <c r="Y126" i="5" s="1"/>
  <c r="Y122" i="5" s="1"/>
  <c r="X126" i="5"/>
  <c r="X122" i="5" s="1"/>
  <c r="Z117" i="5"/>
  <c r="Z116" i="5" s="1"/>
  <c r="Y117" i="5"/>
  <c r="Y116" i="5" s="1"/>
  <c r="X117" i="5"/>
  <c r="X116" i="5" s="1"/>
  <c r="Z114" i="5"/>
  <c r="Z113" i="5" s="1"/>
  <c r="Z112" i="5" s="1"/>
  <c r="Y114" i="5"/>
  <c r="Y113" i="5" s="1"/>
  <c r="Y112" i="5" s="1"/>
  <c r="X114" i="5"/>
  <c r="X113" i="5" s="1"/>
  <c r="X112" i="5" s="1"/>
  <c r="Z109" i="5"/>
  <c r="Z108" i="5" s="1"/>
  <c r="Z107" i="5" s="1"/>
  <c r="Y109" i="5"/>
  <c r="Y108" i="5" s="1"/>
  <c r="Y107" i="5" s="1"/>
  <c r="X109" i="5"/>
  <c r="X108" i="5" s="1"/>
  <c r="X107" i="5" s="1"/>
  <c r="Z105" i="5"/>
  <c r="Z102" i="5" s="1"/>
  <c r="Z101" i="5" s="1"/>
  <c r="Y105" i="5"/>
  <c r="Y102" i="5" s="1"/>
  <c r="Y101" i="5" s="1"/>
  <c r="X101" i="5"/>
  <c r="Z99" i="5"/>
  <c r="Z98" i="5" s="1"/>
  <c r="Y99" i="5"/>
  <c r="Y98" i="5" s="1"/>
  <c r="Z93" i="5"/>
  <c r="Z92" i="5" s="1"/>
  <c r="Z88" i="5" s="1"/>
  <c r="Y93" i="5"/>
  <c r="Y92" i="5" s="1"/>
  <c r="Y88" i="5" s="1"/>
  <c r="X93" i="5"/>
  <c r="X92" i="5" s="1"/>
  <c r="Z86" i="5"/>
  <c r="Z85" i="5" s="1"/>
  <c r="Z84" i="5" s="1"/>
  <c r="Z83" i="5" s="1"/>
  <c r="Y86" i="5"/>
  <c r="Y85" i="5" s="1"/>
  <c r="Y84" i="5" s="1"/>
  <c r="Y83" i="5" s="1"/>
  <c r="X86" i="5"/>
  <c r="X85" i="5" s="1"/>
  <c r="X84" i="5" s="1"/>
  <c r="X83" i="5" s="1"/>
  <c r="Z77" i="5"/>
  <c r="Z76" i="5" s="1"/>
  <c r="Z75" i="5" s="1"/>
  <c r="X77" i="5"/>
  <c r="X76" i="5" s="1"/>
  <c r="X75" i="5" s="1"/>
  <c r="Z71" i="5"/>
  <c r="Z70" i="5" s="1"/>
  <c r="Y71" i="5"/>
  <c r="Y70" i="5" s="1"/>
  <c r="X71" i="5"/>
  <c r="X70" i="5" s="1"/>
  <c r="Z66" i="5"/>
  <c r="Z65" i="5" s="1"/>
  <c r="Z64" i="5" s="1"/>
  <c r="Z63" i="5" s="1"/>
  <c r="Y66" i="5"/>
  <c r="Y65" i="5" s="1"/>
  <c r="Y64" i="5" s="1"/>
  <c r="Y63" i="5" s="1"/>
  <c r="X66" i="5"/>
  <c r="X65" i="5" s="1"/>
  <c r="X64" i="5" s="1"/>
  <c r="X63" i="5" s="1"/>
  <c r="Z59" i="5"/>
  <c r="Z58" i="5" s="1"/>
  <c r="Z57" i="5" s="1"/>
  <c r="Y59" i="5"/>
  <c r="Y58" i="5" s="1"/>
  <c r="Y57" i="5" s="1"/>
  <c r="X59" i="5"/>
  <c r="X58" i="5" s="1"/>
  <c r="X57" i="5" s="1"/>
  <c r="Z43" i="5"/>
  <c r="Z42" i="5" s="1"/>
  <c r="Y43" i="5"/>
  <c r="Y42" i="5" s="1"/>
  <c r="X42" i="5"/>
  <c r="Z33" i="5"/>
  <c r="Y33" i="5"/>
  <c r="X33" i="5"/>
  <c r="Z28" i="5"/>
  <c r="Y28" i="5"/>
  <c r="X28" i="5"/>
  <c r="Z26" i="5"/>
  <c r="Z25" i="5" s="1"/>
  <c r="Y26" i="5"/>
  <c r="Y25" i="5" s="1"/>
  <c r="X26" i="5"/>
  <c r="X25" i="5" s="1"/>
  <c r="Z149" i="4"/>
  <c r="Z148" i="4" s="1"/>
  <c r="Z147" i="4" s="1"/>
  <c r="Z146" i="4" s="1"/>
  <c r="Y149" i="4"/>
  <c r="Y148" i="4" s="1"/>
  <c r="Y147" i="4" s="1"/>
  <c r="Y146" i="4" s="1"/>
  <c r="Z144" i="4"/>
  <c r="Z143" i="4" s="1"/>
  <c r="Z142" i="4" s="1"/>
  <c r="Z141" i="4" s="1"/>
  <c r="Y144" i="4"/>
  <c r="Y143" i="4" s="1"/>
  <c r="Y142" i="4" s="1"/>
  <c r="Y141" i="4" s="1"/>
  <c r="Z133" i="4"/>
  <c r="Y133" i="4"/>
  <c r="Z123" i="4"/>
  <c r="Z122" i="4" s="1"/>
  <c r="Y123" i="4"/>
  <c r="Y122" i="4" s="1"/>
  <c r="Z120" i="4"/>
  <c r="Z119" i="4" s="1"/>
  <c r="Y120" i="4"/>
  <c r="Y119" i="4" s="1"/>
  <c r="Z114" i="4"/>
  <c r="Z113" i="4" s="1"/>
  <c r="Y114" i="4"/>
  <c r="Y113" i="4" s="1"/>
  <c r="Z107" i="4"/>
  <c r="Z106" i="4" s="1"/>
  <c r="Z103" i="4" s="1"/>
  <c r="Z102" i="4" s="1"/>
  <c r="Y107" i="4"/>
  <c r="Y106" i="4" s="1"/>
  <c r="Y103" i="4" s="1"/>
  <c r="Y102" i="4" s="1"/>
  <c r="Z100" i="4"/>
  <c r="Z99" i="4" s="1"/>
  <c r="Z98" i="4" s="1"/>
  <c r="Z97" i="4" s="1"/>
  <c r="Z96" i="4" s="1"/>
  <c r="Y100" i="4"/>
  <c r="Y99" i="4" s="1"/>
  <c r="Y98" i="4" s="1"/>
  <c r="Y97" i="4" s="1"/>
  <c r="Y96" i="4" s="1"/>
  <c r="Z93" i="4"/>
  <c r="Z92" i="4" s="1"/>
  <c r="Z91" i="4" s="1"/>
  <c r="Z90" i="4" s="1"/>
  <c r="Z89" i="4" s="1"/>
  <c r="Y93" i="4"/>
  <c r="Y92" i="4" s="1"/>
  <c r="Y91" i="4" s="1"/>
  <c r="Y90" i="4" s="1"/>
  <c r="Y89" i="4" s="1"/>
  <c r="Z83" i="4"/>
  <c r="Z82" i="4" s="1"/>
  <c r="Y83" i="4"/>
  <c r="Y82" i="4" s="1"/>
  <c r="Z78" i="4"/>
  <c r="Z77" i="4" s="1"/>
  <c r="Y78" i="4"/>
  <c r="Y77" i="4" s="1"/>
  <c r="Z69" i="4"/>
  <c r="X69" i="4"/>
  <c r="Y69" i="4"/>
  <c r="Z63" i="4"/>
  <c r="Z62" i="4" s="1"/>
  <c r="Z61" i="4" s="1"/>
  <c r="Z60" i="4" s="1"/>
  <c r="Z59" i="4" s="1"/>
  <c r="Y63" i="4"/>
  <c r="Y62" i="4" s="1"/>
  <c r="Y61" i="4" s="1"/>
  <c r="Y60" i="4" s="1"/>
  <c r="Y59" i="4" s="1"/>
  <c r="X63" i="4"/>
  <c r="X62" i="4" s="1"/>
  <c r="X61" i="4" s="1"/>
  <c r="X60" i="4" s="1"/>
  <c r="X59" i="4" s="1"/>
  <c r="Z50" i="4"/>
  <c r="Z49" i="4" s="1"/>
  <c r="Y50" i="4"/>
  <c r="Y49" i="4" s="1"/>
  <c r="X50" i="4"/>
  <c r="X49" i="4" s="1"/>
  <c r="Z44" i="4"/>
  <c r="Y44" i="4"/>
  <c r="Z32" i="4"/>
  <c r="Z31" i="4" s="1"/>
  <c r="Y32" i="4"/>
  <c r="Y31" i="4" s="1"/>
  <c r="X32" i="4"/>
  <c r="X31" i="4" s="1"/>
  <c r="Z27" i="4"/>
  <c r="Z26" i="4" s="1"/>
  <c r="Y27" i="4"/>
  <c r="Y26" i="4" s="1"/>
  <c r="X27" i="4"/>
  <c r="X26" i="4" s="1"/>
  <c r="Z22" i="4"/>
  <c r="Z21" i="4" s="1"/>
  <c r="Z20" i="4" s="1"/>
  <c r="Y22" i="4"/>
  <c r="Y21" i="4" s="1"/>
  <c r="Y20" i="4" s="1"/>
  <c r="X22" i="4"/>
  <c r="X21" i="4" s="1"/>
  <c r="Z120" i="2"/>
  <c r="Z119" i="2" s="1"/>
  <c r="Z118" i="2" s="1"/>
  <c r="Z117" i="2" s="1"/>
  <c r="Z116" i="2" s="1"/>
  <c r="Z115" i="2" s="1"/>
  <c r="Y120" i="2"/>
  <c r="Y119" i="2" s="1"/>
  <c r="Y118" i="2" s="1"/>
  <c r="Y117" i="2" s="1"/>
  <c r="Y116" i="2" s="1"/>
  <c r="Y115" i="2" s="1"/>
  <c r="X120" i="2"/>
  <c r="X119" i="2" s="1"/>
  <c r="X118" i="2" s="1"/>
  <c r="X117" i="2" s="1"/>
  <c r="X116" i="2" s="1"/>
  <c r="X115" i="2" s="1"/>
  <c r="Z111" i="2"/>
  <c r="Y111" i="2"/>
  <c r="Y106" i="2" s="1"/>
  <c r="Y105" i="2" s="1"/>
  <c r="Y104" i="2" s="1"/>
  <c r="X111" i="2"/>
  <c r="X106" i="2" s="1"/>
  <c r="Z100" i="2"/>
  <c r="Y100" i="2"/>
  <c r="X100" i="2"/>
  <c r="X99" i="2" s="1"/>
  <c r="X90" i="2"/>
  <c r="Z90" i="2"/>
  <c r="Z89" i="2" s="1"/>
  <c r="Z88" i="2" s="1"/>
  <c r="Z87" i="2" s="1"/>
  <c r="Y90" i="2"/>
  <c r="Y89" i="2" s="1"/>
  <c r="Y88" i="2" s="1"/>
  <c r="Y87" i="2" s="1"/>
  <c r="Z84" i="2"/>
  <c r="Z83" i="2" s="1"/>
  <c r="Z82" i="2" s="1"/>
  <c r="Z81" i="2" s="1"/>
  <c r="Z80" i="2" s="1"/>
  <c r="Y84" i="2"/>
  <c r="Y83" i="2" s="1"/>
  <c r="Y82" i="2" s="1"/>
  <c r="Y81" i="2" s="1"/>
  <c r="Y80" i="2" s="1"/>
  <c r="X84" i="2"/>
  <c r="X83" i="2" s="1"/>
  <c r="X82" i="2" s="1"/>
  <c r="X81" i="2" s="1"/>
  <c r="X80" i="2" s="1"/>
  <c r="Z76" i="2"/>
  <c r="Z75" i="2" s="1"/>
  <c r="Y76" i="2"/>
  <c r="Y75" i="2" s="1"/>
  <c r="X76" i="2"/>
  <c r="X75" i="2" s="1"/>
  <c r="Z69" i="2"/>
  <c r="Z68" i="2" s="1"/>
  <c r="X68" i="2"/>
  <c r="Z60" i="2"/>
  <c r="X60" i="2"/>
  <c r="Y60" i="2"/>
  <c r="Z54" i="2"/>
  <c r="Z53" i="2" s="1"/>
  <c r="Z52" i="2" s="1"/>
  <c r="Z51" i="2" s="1"/>
  <c r="Z50" i="2" s="1"/>
  <c r="Y54" i="2"/>
  <c r="Y53" i="2" s="1"/>
  <c r="Y52" i="2" s="1"/>
  <c r="Y51" i="2" s="1"/>
  <c r="Y50" i="2" s="1"/>
  <c r="X54" i="2"/>
  <c r="X53" i="2" s="1"/>
  <c r="X52" i="2" s="1"/>
  <c r="X51" i="2" s="1"/>
  <c r="X50" i="2" s="1"/>
  <c r="Z42" i="2"/>
  <c r="Z41" i="2" s="1"/>
  <c r="Y42" i="2"/>
  <c r="Y41" i="2" s="1"/>
  <c r="X42" i="2"/>
  <c r="X41" i="2" s="1"/>
  <c r="X34" i="2" s="1"/>
  <c r="Z38" i="2"/>
  <c r="Y38" i="2"/>
  <c r="X38" i="2"/>
  <c r="Z36" i="2"/>
  <c r="Y36" i="2"/>
  <c r="X36" i="2"/>
  <c r="Z26" i="2"/>
  <c r="Z25" i="2" s="1"/>
  <c r="Y26" i="2"/>
  <c r="Y25" i="2" s="1"/>
  <c r="X25" i="2"/>
  <c r="Z21" i="2"/>
  <c r="Z20" i="2" s="1"/>
  <c r="Z19" i="2" s="1"/>
  <c r="Y21" i="2"/>
  <c r="Y20" i="2" s="1"/>
  <c r="Y19" i="2" s="1"/>
  <c r="X21" i="2"/>
  <c r="X20" i="2" s="1"/>
  <c r="X19" i="2" s="1"/>
  <c r="Z99" i="2" l="1"/>
  <c r="Z95" i="2"/>
  <c r="Z94" i="2" s="1"/>
  <c r="Z93" i="2" s="1"/>
  <c r="Z86" i="2" s="1"/>
  <c r="X105" i="2"/>
  <c r="X104" i="2" s="1"/>
  <c r="Y21" i="5"/>
  <c r="X88" i="2"/>
  <c r="X87" i="2" s="1"/>
  <c r="X94" i="2"/>
  <c r="X93" i="2" s="1"/>
  <c r="Z76" i="4"/>
  <c r="Z75" i="4" s="1"/>
  <c r="Z74" i="4" s="1"/>
  <c r="Z73" i="4" s="1"/>
  <c r="Y76" i="4"/>
  <c r="Y75" i="4" s="1"/>
  <c r="Y74" i="4" s="1"/>
  <c r="Y73" i="4" s="1"/>
  <c r="Y68" i="4"/>
  <c r="Y67" i="4" s="1"/>
  <c r="Y66" i="4" s="1"/>
  <c r="Z68" i="4"/>
  <c r="Z67" i="4" s="1"/>
  <c r="Z66" i="4" s="1"/>
  <c r="X68" i="4"/>
  <c r="X67" i="4" s="1"/>
  <c r="X66" i="4" s="1"/>
  <c r="X59" i="2"/>
  <c r="X58" i="2" s="1"/>
  <c r="Y59" i="2"/>
  <c r="Y58" i="2" s="1"/>
  <c r="Y57" i="2" s="1"/>
  <c r="Z59" i="2"/>
  <c r="Z58" i="2" s="1"/>
  <c r="Z21" i="5"/>
  <c r="Y69" i="5"/>
  <c r="Z69" i="5"/>
  <c r="X40" i="5"/>
  <c r="X39" i="5" s="1"/>
  <c r="Z41" i="5"/>
  <c r="Z40" i="5" s="1"/>
  <c r="Z39" i="5" s="1"/>
  <c r="Y41" i="5"/>
  <c r="Y40" i="5" s="1"/>
  <c r="Y39" i="5" s="1"/>
  <c r="X21" i="5"/>
  <c r="Z132" i="4"/>
  <c r="Z131" i="4" s="1"/>
  <c r="Z130" i="4" s="1"/>
  <c r="Z125" i="4" s="1"/>
  <c r="Y132" i="4"/>
  <c r="Y131" i="4" s="1"/>
  <c r="Y130" i="4" s="1"/>
  <c r="Y125" i="4" s="1"/>
  <c r="Y42" i="4"/>
  <c r="Z106" i="2"/>
  <c r="Z104" i="2" s="1"/>
  <c r="Z102" i="2" s="1"/>
  <c r="Y35" i="2"/>
  <c r="Y34" i="2" s="1"/>
  <c r="Y18" i="2" s="1"/>
  <c r="Z121" i="5"/>
  <c r="Y121" i="5"/>
  <c r="X121" i="5"/>
  <c r="Y111" i="5"/>
  <c r="X111" i="5"/>
  <c r="Z111" i="5"/>
  <c r="Z62" i="5" s="1"/>
  <c r="Z111" i="4"/>
  <c r="Z110" i="4" s="1"/>
  <c r="Z95" i="4" s="1"/>
  <c r="Y111" i="4"/>
  <c r="Y110" i="4" s="1"/>
  <c r="Y95" i="4" s="1"/>
  <c r="Z42" i="4"/>
  <c r="X42" i="4"/>
  <c r="Z24" i="4"/>
  <c r="Y24" i="4"/>
  <c r="X24" i="4"/>
  <c r="Y94" i="2"/>
  <c r="Y93" i="2" s="1"/>
  <c r="Y86" i="2" s="1"/>
  <c r="Y67" i="2"/>
  <c r="Y66" i="2" s="1"/>
  <c r="Y65" i="2" s="1"/>
  <c r="Y64" i="2" s="1"/>
  <c r="Z67" i="2"/>
  <c r="Z66" i="2" s="1"/>
  <c r="Z65" i="2" s="1"/>
  <c r="Z64" i="2" s="1"/>
  <c r="Z35" i="2"/>
  <c r="Z34" i="2" s="1"/>
  <c r="X35" i="2"/>
  <c r="X18" i="2" s="1"/>
  <c r="X65" i="2" l="1"/>
  <c r="X64" i="2" s="1"/>
  <c r="X62" i="5"/>
  <c r="X150" i="5" s="1"/>
  <c r="X19" i="4"/>
  <c r="X86" i="2"/>
  <c r="Y19" i="4"/>
  <c r="Y153" i="4" s="1"/>
  <c r="Z19" i="4"/>
  <c r="Z153" i="4" s="1"/>
  <c r="Z18" i="2"/>
  <c r="X153" i="4" l="1"/>
  <c r="X155" i="4" s="1"/>
  <c r="Z42" i="3"/>
  <c r="AA42" i="3"/>
  <c r="Y42" i="3"/>
  <c r="F74" i="9"/>
  <c r="E74" i="9"/>
  <c r="F72" i="9"/>
  <c r="E72" i="9"/>
  <c r="D72" i="9"/>
  <c r="F69" i="9"/>
  <c r="E69" i="9"/>
  <c r="D69" i="9"/>
  <c r="F57" i="9"/>
  <c r="E57" i="9"/>
  <c r="F54" i="9"/>
  <c r="F53" i="9" s="1"/>
  <c r="E54" i="9"/>
  <c r="E53" i="9" s="1"/>
  <c r="F48" i="9"/>
  <c r="F47" i="9" s="1"/>
  <c r="E48" i="9"/>
  <c r="E47" i="9" s="1"/>
  <c r="D48" i="9"/>
  <c r="D47" i="9" s="1"/>
  <c r="F45" i="9"/>
  <c r="F42" i="9" s="1"/>
  <c r="E45" i="9"/>
  <c r="D45" i="9"/>
  <c r="D43" i="9"/>
  <c r="F38" i="9"/>
  <c r="E38" i="9"/>
  <c r="D38" i="9"/>
  <c r="F27" i="9"/>
  <c r="F26" i="9" s="1"/>
  <c r="E27" i="9"/>
  <c r="E26" i="9" s="1"/>
  <c r="D27" i="9"/>
  <c r="D26" i="9" s="1"/>
  <c r="F20" i="9"/>
  <c r="E20" i="9"/>
  <c r="D20" i="9"/>
  <c r="F15" i="9"/>
  <c r="E15" i="9"/>
  <c r="F52" i="9" l="1"/>
  <c r="F71" i="9"/>
  <c r="F41" i="9"/>
  <c r="D42" i="9"/>
  <c r="D41" i="9" s="1"/>
  <c r="E71" i="9"/>
  <c r="D30" i="9"/>
  <c r="F33" i="9"/>
  <c r="F30" i="9" s="1"/>
  <c r="E42" i="9"/>
  <c r="E41" i="9" s="1"/>
  <c r="E33" i="9"/>
  <c r="E30" i="9" s="1"/>
  <c r="Z155" i="4"/>
  <c r="E52" i="9"/>
  <c r="E51" i="9" s="1"/>
  <c r="Y155" i="4"/>
  <c r="F51" i="9" l="1"/>
  <c r="F14" i="9"/>
  <c r="F81" i="9" s="1"/>
  <c r="E14" i="9"/>
  <c r="F50" i="9"/>
  <c r="D14" i="9"/>
  <c r="D81" i="9" s="1"/>
  <c r="E50" i="9"/>
  <c r="E81" i="9" l="1"/>
  <c r="AA39" i="3"/>
  <c r="AA28" i="3"/>
  <c r="AA23" i="3"/>
  <c r="Z39" i="3"/>
  <c r="Z28" i="3"/>
  <c r="Z23" i="3"/>
  <c r="Y39" i="3"/>
  <c r="Y28" i="3"/>
  <c r="Y23" i="3"/>
  <c r="Y45" i="3" l="1"/>
  <c r="Z45" i="3"/>
  <c r="AA45" i="3" l="1"/>
  <c r="Y148" i="5" l="1"/>
  <c r="Y150" i="5" s="1"/>
  <c r="Z148" i="5"/>
  <c r="Z150" i="5" s="1"/>
  <c r="Y125" i="2"/>
  <c r="Y124" i="2" s="1"/>
  <c r="Y123" i="2" s="1"/>
  <c r="Y122" i="2" s="1"/>
  <c r="X125" i="2"/>
  <c r="X124" i="2" s="1"/>
  <c r="X123" i="2" s="1"/>
  <c r="X122" i="2" s="1"/>
  <c r="Z125" i="2"/>
  <c r="Z124" i="2" s="1"/>
  <c r="Z123" i="2" s="1"/>
  <c r="Z122" i="2" s="1"/>
  <c r="Z129" i="2" s="1"/>
  <c r="Y129" i="2" l="1"/>
  <c r="Y131" i="2" s="1"/>
  <c r="Z131" i="2"/>
  <c r="X129" i="2"/>
  <c r="X131" i="2" s="1"/>
</calcChain>
</file>

<file path=xl/comments1.xml><?xml version="1.0" encoding="utf-8"?>
<comments xmlns="http://schemas.openxmlformats.org/spreadsheetml/2006/main">
  <authors>
    <author>GlavBuh</author>
  </authors>
  <commentList>
    <comment ref="Z40" authorId="0">
      <text>
        <r>
          <rPr>
            <b/>
            <sz val="9"/>
            <color indexed="81"/>
            <rFont val="Tahoma"/>
            <family val="2"/>
            <charset val="204"/>
          </rPr>
          <t>GlavBuh: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<sst xmlns="http://schemas.openxmlformats.org/spreadsheetml/2006/main" count="2250" uniqueCount="401">
  <si>
    <t>ВСЕГО РАСХОДОВ</t>
  </si>
  <si>
    <t/>
  </si>
  <si>
    <t>Условно утвержденные расходы</t>
  </si>
  <si>
    <t>00000</t>
  </si>
  <si>
    <t>00</t>
  </si>
  <si>
    <t>0</t>
  </si>
  <si>
    <t>01</t>
  </si>
  <si>
    <t>85</t>
  </si>
  <si>
    <t>Социальные выплаты гражданам, кроме публичных нормативных социальных выплат</t>
  </si>
  <si>
    <t>8500000000</t>
  </si>
  <si>
    <t>Социальное обеспечение населения</t>
  </si>
  <si>
    <t>310</t>
  </si>
  <si>
    <t>20009</t>
  </si>
  <si>
    <t>Г</t>
  </si>
  <si>
    <t>85Г0120009</t>
  </si>
  <si>
    <t>Публичные нормативные социальные выплаты гражданам</t>
  </si>
  <si>
    <t>Муниципальная доплата к пенсиям муниципальным служащим</t>
  </si>
  <si>
    <t>85Г0100000</t>
  </si>
  <si>
    <t>Основное мероприятие "Муниципальная доплата к пенсиям муниципальным служащим"</t>
  </si>
  <si>
    <t>85Г0000000</t>
  </si>
  <si>
    <t>Подпрограмма "Социальная поддержка граждан"</t>
  </si>
  <si>
    <t>Пенсионное обеспечение</t>
  </si>
  <si>
    <t>СОЦИАЛЬНАЯ ПОЛИТИКА</t>
  </si>
  <si>
    <t>610</t>
  </si>
  <si>
    <t>70011</t>
  </si>
  <si>
    <t>2</t>
  </si>
  <si>
    <t>81</t>
  </si>
  <si>
    <t>8120170011</t>
  </si>
  <si>
    <t>Субсидии бюджетным учреждениям</t>
  </si>
  <si>
    <t>Сохранение и развитие культуры</t>
  </si>
  <si>
    <t>8120100000</t>
  </si>
  <si>
    <t>Основное мероприятие "Сохранение и развитие культуры"</t>
  </si>
  <si>
    <t>8120000000</t>
  </si>
  <si>
    <t>Подпрограмма "Культура"</t>
  </si>
  <si>
    <t>8100000000</t>
  </si>
  <si>
    <t>Культура</t>
  </si>
  <si>
    <t>КУЛЬТУРА, КИНЕМАТОГРАФИЯ</t>
  </si>
  <si>
    <t>240</t>
  </si>
  <si>
    <t>90038</t>
  </si>
  <si>
    <t>03</t>
  </si>
  <si>
    <t>6</t>
  </si>
  <si>
    <t>8560390038</t>
  </si>
  <si>
    <t>Иные закупки товаров, работ и услуг для обеспечения государственных (муниципальных) нужд</t>
  </si>
  <si>
    <t>Освещение улиц</t>
  </si>
  <si>
    <t>8560300000</t>
  </si>
  <si>
    <t>Основное мероприятие "Освещение улиц"</t>
  </si>
  <si>
    <t>90036</t>
  </si>
  <si>
    <t>8560190036</t>
  </si>
  <si>
    <t>Благоустройство территории поселения</t>
  </si>
  <si>
    <t>8560100000</t>
  </si>
  <si>
    <t>Основное мероприятие "Благоустройство территории поселения"</t>
  </si>
  <si>
    <t>8560000000</t>
  </si>
  <si>
    <t>Подпрограмма "Развитие в сфере благоустройства территории"</t>
  </si>
  <si>
    <t>Благоустройство</t>
  </si>
  <si>
    <t>90035</t>
  </si>
  <si>
    <t>5</t>
  </si>
  <si>
    <t>8550390035</t>
  </si>
  <si>
    <t>Мероприятия в области коммунального хозяйства</t>
  </si>
  <si>
    <t>8550300000</t>
  </si>
  <si>
    <t>Основное мероприятие "Мероприятия в области коммунального хозяйства"</t>
  </si>
  <si>
    <t>8550000000</t>
  </si>
  <si>
    <t>Подпрограмма "Коммунальное хозяйство и модернизация объектов коммунальной инфраструктуры"</t>
  </si>
  <si>
    <t>Коммунальное хозяйство</t>
  </si>
  <si>
    <t>90032</t>
  </si>
  <si>
    <t>02</t>
  </si>
  <si>
    <t>4</t>
  </si>
  <si>
    <t>8540290032</t>
  </si>
  <si>
    <t>Мероприятия в области жилищного фонда</t>
  </si>
  <si>
    <t>8540200000</t>
  </si>
  <si>
    <t>Основное мероприятие "Мероприятия в области жилищного фонда"</t>
  </si>
  <si>
    <t>8540000000</t>
  </si>
  <si>
    <t>Подпрограмма "Жилищное хозяйство"</t>
  </si>
  <si>
    <t>Жилищное хозяйство</t>
  </si>
  <si>
    <t>ЖИЛИЩНО-КОММУНАЛЬНОЕ ХОЗЯЙСТВО</t>
  </si>
  <si>
    <t>85302S0820</t>
  </si>
  <si>
    <t>8530200000</t>
  </si>
  <si>
    <t>8530000000</t>
  </si>
  <si>
    <t>Другие вопросы в области национальной экономики</t>
  </si>
  <si>
    <t>90050</t>
  </si>
  <si>
    <t>06</t>
  </si>
  <si>
    <t>8520690050</t>
  </si>
  <si>
    <t>Содержание сети автомобильных дорог общего пользования местного значения</t>
  </si>
  <si>
    <t>8520600000</t>
  </si>
  <si>
    <t>Основное мероприятие "Содержание сети автомобильных дорог общего пользования местного значения"</t>
  </si>
  <si>
    <t>90049</t>
  </si>
  <si>
    <t>05</t>
  </si>
  <si>
    <t>8520590049</t>
  </si>
  <si>
    <t>Капитальный ремонт и ремонт сети автомобильных дорог местного значения</t>
  </si>
  <si>
    <t>8520500000</t>
  </si>
  <si>
    <t>Основное мероприятие "Капитальный ремонт и ремонт сети автомобильных дорог местного значения"</t>
  </si>
  <si>
    <t>8520000000</t>
  </si>
  <si>
    <t>Подпрограмма "Дорожное хозяйство"</t>
  </si>
  <si>
    <t>Дорожное хозяйство (дорожные фонды)</t>
  </si>
  <si>
    <t>НАЦИОНАЛЬНАЯ ЭКОНОМИКА</t>
  </si>
  <si>
    <t>8590190053</t>
  </si>
  <si>
    <t>Обеспечение первичных мер пожарной безопасности в границах населенных пунктов поселения</t>
  </si>
  <si>
    <t>8590100000</t>
  </si>
  <si>
    <t>Основное мероприятие "Обеспечение первичных мер пожарной безопасности в границах населенных пунктов поселения"</t>
  </si>
  <si>
    <t>Обеспечение пожарной безопасности</t>
  </si>
  <si>
    <t>75</t>
  </si>
  <si>
    <t>7500000000</t>
  </si>
  <si>
    <t>НЕПРОГРАММНЫЕ МЕРОПРИЯТИЯ ПОСЕЛЕНИЙ</t>
  </si>
  <si>
    <t>НАЦИОНАЛЬНАЯ БЕЗОПАСНОСТЬ И ПРАВООХРАНИТЕЛЬНАЯ ДЕЯТЕЛЬНОСТЬ</t>
  </si>
  <si>
    <t>51180</t>
  </si>
  <si>
    <t>04</t>
  </si>
  <si>
    <t>86</t>
  </si>
  <si>
    <t>8600451180</t>
  </si>
  <si>
    <t>120</t>
  </si>
  <si>
    <t>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</si>
  <si>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</si>
  <si>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8600400000</t>
  </si>
  <si>
    <t>Основное мероприятие "Осуществление переданных полномочий из бюджетов других уровней"</t>
  </si>
  <si>
    <t>8600000000</t>
  </si>
  <si>
    <t>Мобилизационная и вневойсковая подготовка</t>
  </si>
  <si>
    <t>НАЦИОНАЛЬНАЯ ОБОРОНА</t>
  </si>
  <si>
    <t>850</t>
  </si>
  <si>
    <t>90010</t>
  </si>
  <si>
    <t>7500090010</t>
  </si>
  <si>
    <t>Уплата налогов, сборов и иных платежей</t>
  </si>
  <si>
    <t>Выполнение других общегосударственных вопросов</t>
  </si>
  <si>
    <t>90004</t>
  </si>
  <si>
    <t>7500090004</t>
  </si>
  <si>
    <t>Уплата членских взносов</t>
  </si>
  <si>
    <t>Другие общегосударственные вопросы</t>
  </si>
  <si>
    <t>10002</t>
  </si>
  <si>
    <t>8600110002</t>
  </si>
  <si>
    <t>Содержание аппарата администрации МО</t>
  </si>
  <si>
    <t>8600100000</t>
  </si>
  <si>
    <t>Основное мероприятие "Обеспечение деятельности органов местного самоуправления"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</si>
  <si>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</si>
  <si>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</si>
  <si>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7500010001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</si>
  <si>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</si>
  <si>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</si>
  <si>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</si>
  <si>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</si>
  <si>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</si>
  <si>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</si>
  <si>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</si>
  <si>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</si>
  <si>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</si>
  <si>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</si>
  <si>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</si>
  <si>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ВЕДОМСТВЕННАЯ СТРУКТУРА РАСХОДОВ БЮДЖЕТА МУНИЦИПАЛЬНОГО ОБРАЗОВАНИЯ</t>
  </si>
  <si>
    <t>муниципального образования</t>
  </si>
  <si>
    <t>к решению Совета депутатов</t>
  </si>
  <si>
    <t>Итого расходов</t>
  </si>
  <si>
    <t>РАСПРЕДЕЛЕНИЕ БЮДЖЕТНЫХ АССИГОНОВАНИЙ БЮДЖЕТА МУНИЦИПАЛЬНОГО</t>
  </si>
  <si>
    <t>КЛАССИФИКАЦИИ РАСХОДОВ БЮДЖЕТОВ</t>
  </si>
  <si>
    <t>0000000000</t>
  </si>
  <si>
    <t>000</t>
  </si>
  <si>
    <t xml:space="preserve"> </t>
  </si>
  <si>
    <t>ДЕЯТЕЛЬНОСТИ), РАЗДЕЛАМ, ПОДРАЗДЕЛАМ, ГРУППАМ И ПОДГРУППАМ ВИДОВ РАСХОДОВ</t>
  </si>
  <si>
    <t>9900000000</t>
  </si>
  <si>
    <t>99</t>
  </si>
  <si>
    <t xml:space="preserve">ПОСТУПЛЕНИЕ ДОХОДОВ В БЮДЖЕТ </t>
  </si>
  <si>
    <t>Код дохода</t>
  </si>
  <si>
    <t>Наименование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</si>
  <si>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</si>
  <si>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</si>
  <si>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</si>
  <si>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</si>
  <si>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</si>
  <si>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</si>
  <si>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</si>
  <si>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</si>
  <si>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</si>
  <si>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</si>
  <si>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</si>
  <si>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</si>
  <si>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</si>
  <si>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</si>
  <si>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</si>
  <si>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</si>
  <si>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</si>
  <si>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</si>
  <si>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</si>
  <si>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</si>
  <si>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</si>
  <si>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</si>
  <si>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</si>
  <si>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</si>
  <si>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</si>
  <si>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</si>
  <si>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</si>
  <si>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</si>
  <si>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</si>
  <si>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</si>
  <si>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</si>
  <si>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</si>
  <si>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</si>
  <si>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</si>
  <si>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</si>
  <si>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</si>
  <si>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</si>
  <si>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</si>
  <si>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</si>
  <si>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</si>
  <si>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</si>
  <si>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</si>
  <si>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</si>
  <si>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</si>
  <si>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</si>
  <si>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</si>
  <si>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</si>
  <si>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</si>
  <si>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</si>
  <si>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</si>
  <si>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</si>
  <si>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</si>
  <si>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</si>
  <si>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</si>
  <si>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1 11 050200 00 000 120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</si>
  <si>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</si>
  <si>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</si>
  <si>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</si>
  <si>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</si>
  <si>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</si>
  <si>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</si>
  <si>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</si>
  <si>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</si>
  <si>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</si>
  <si>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</si>
  <si>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</si>
  <si>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</si>
  <si>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</si>
  <si>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</si>
  <si>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</si>
  <si>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</si>
  <si>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</si>
  <si>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</si>
  <si>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</si>
  <si>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</si>
  <si>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 поселений, за счет средств  из областного бюджета</t>
  </si>
  <si>
    <r>
      <t>Дотации на выравнивание бюджетной обеспеченности поселений,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</si>
  <si>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Дотации бюджетам на поддержку мер по обеспечению сбалансированности бюджетов</t>
  </si>
  <si>
    <t>2 02 30000 00 0000 151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</si>
  <si>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</si>
  <si>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</si>
  <si>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</si>
  <si>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</si>
  <si>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</si>
  <si>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</si>
  <si>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</si>
  <si>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</si>
  <si>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</si>
  <si>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</si>
  <si>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</si>
  <si>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</si>
  <si>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обеспечение жильем молодых семей</t>
  </si>
  <si>
    <t>2 02 04 999 10 0077 151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</si>
  <si>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</si>
  <si>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2 02 49999 10 0882 151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</si>
  <si>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</si>
  <si>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 xml:space="preserve">2 02 49999 10 0892 151
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</si>
  <si>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областного бюджета</t>
  </si>
  <si>
    <t>ИТОГО  ДОХОДОВ</t>
  </si>
  <si>
    <t>Оренбургского района</t>
  </si>
  <si>
    <t>Оренбургской области</t>
  </si>
  <si>
    <t>ПО РАЗДЕЛАМ, ПОДРАЗДЕЛАМ,ЦЕЛЕВЫМ СТАТЬЯМ (МУНИЦИПАЛЬНЫМ ПРОГРАММАМ</t>
  </si>
  <si>
    <t xml:space="preserve">  к решению Совета депутатов</t>
  </si>
  <si>
    <t>Подпрограмма "Управление муниципальным имуществом и земельными ресурсами"</t>
  </si>
  <si>
    <t>Основное мероприятие "Мероприятия по землеустройству и землепользованию"</t>
  </si>
  <si>
    <t>Мероприятия по землеустройству и землепользованию</t>
  </si>
  <si>
    <t>Основное мероприятие "Организация и проведение социально-значимых мероприятий"</t>
  </si>
  <si>
    <t>Организация и проведение социально-значимых мероприятий</t>
  </si>
  <si>
    <t>Основное мероприятие "Обеспечение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поселения"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</si>
  <si>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</si>
  <si>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ФИЗИЧЕСКАЯ КУЛЬТУРА И СПОРТ</t>
  </si>
  <si>
    <t>Физическая культура</t>
  </si>
  <si>
    <t>Основное мероприятие 
"Публикация нормативно-правовых актов, принимаемых органами местного самоуправления"</t>
  </si>
  <si>
    <t>Размещение нормативно-правовых актов в печатных средствах массовой информации, в сети Интернет</t>
  </si>
  <si>
    <t>Другие вопросы в области национальной безопасности и правоохранительной деятельности</t>
  </si>
  <si>
    <t>Основное мероприятие "Проведение ежегодной диспансеризации муниципальных служащих"</t>
  </si>
  <si>
    <t>Организация прохождения ежегодной диспансеризации муниципальных служащих</t>
  </si>
  <si>
    <t>ОРЕНБУРГСКОГО РАЙОНА ОРЕНБУРГСКОЙ ОБЛАСТИ ПО ЦЕЛЕВЫМ СТАТЬЯМ</t>
  </si>
  <si>
    <t>ОРЕНБУРГСКОГО РАЙОНА ОРЕНБУРГСКОЙ ОБЛАСТИ И НЕПРОГРАММНЫМ НАПРАВЛЕНИЯМ</t>
  </si>
  <si>
    <t>Приложение № 7</t>
  </si>
  <si>
    <t>Приложение № 8</t>
  </si>
  <si>
    <t>ОБРАЗОВАНИЕ</t>
  </si>
  <si>
    <t>Молодежная политика</t>
  </si>
  <si>
    <t>Осуществление мероприятий по работе с детьми и молодежью в поселении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</si>
  <si>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</si>
  <si>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районному бюджету на выполнение полномочий внешнего муниципального финансового контроля</t>
  </si>
  <si>
    <t>Межбюджетные трансферты районному бюджету на выполнение полномочий внешнего муниципального финансового контроля.Иные межбюджетные трансферты</t>
  </si>
  <si>
    <t xml:space="preserve">Уплата налога на имущество бюджетными учреждениями </t>
  </si>
  <si>
    <t xml:space="preserve">Софинансирование по капитальному ремонту и ремонту автомобильных дорог общего пользования населенных пунктов </t>
  </si>
  <si>
    <t>S0410</t>
  </si>
  <si>
    <t>Дотации бюджетам сельских поселений на поддержку мер по обеспечению сбалансированности бюджетов, за счет средств областного бюджета</t>
  </si>
  <si>
    <t>2 02 20000 00 0000 150</t>
  </si>
  <si>
    <t>Субсидии бюджетам бюджетной системы Российской Федерации (межбюджетные субсидии)</t>
  </si>
  <si>
    <t>2021 год</t>
  </si>
  <si>
    <t xml:space="preserve"> ПЕРИОД 2020 И 2021 ГОДОВ ПО РАЗДЕЛАМ И ПОДРАЗДЕЛАМ РАСХОДОВ</t>
  </si>
  <si>
    <t>РАСХОДОВ КЛАССИФИКАЦИИ РАСХОДОВ НА 2019 ГОД И НА ПЛАНОВЫЙ ПЕРИОД 2020 И 2021 ГОДОВ</t>
  </si>
  <si>
    <t>КЛАССИФИКАЦИИ РАСХОДОВ НА 2019 ГОД И ПЛАНОВЫЙ ПЕРИОД 2020 И 2021 ГОДОВ</t>
  </si>
  <si>
    <t xml:space="preserve">Осуществление деятельности главы муниципального образования </t>
  </si>
  <si>
    <t>Осуществление деятельности главы муниципального образования</t>
  </si>
  <si>
    <t xml:space="preserve">Уплата налога на имущество </t>
  </si>
  <si>
    <t xml:space="preserve">Межбюджетные трансферты районному бюджету на выполнение полномочий внешнего муниципального финансового контроля </t>
  </si>
  <si>
    <t xml:space="preserve">Иные межбюджетные трансферты </t>
  </si>
  <si>
    <t>Уплата налога на имущество бюджетными учреждениями</t>
  </si>
  <si>
    <t>Иные выплаты населению</t>
  </si>
  <si>
    <t>ОБРАЗОВАНИЯ _____________________ СЕЛЬСОВЕТ ОРЕНБУРГСКОГО РАЙОНА ОРЕНБУРГСКОЙ ОБЛАСТИ НА 2019 ГОД И НА ПЛАНОВЫЙ</t>
  </si>
  <si>
    <t xml:space="preserve"> __________________ СЕЛЬСОВЕТ ОРЕНБУРГСКОГО РАЙОНА ОРЕНБУРГСКОЙ ОБЛАСТИ </t>
  </si>
  <si>
    <t>И НЕПРОГРАММНЫМ НАПРАВЛЕНИЯМ ДЕЯТЕЛЬНОСТИ), ГРУППАМ И ПОДГРУППАМ ВИДОВ</t>
  </si>
  <si>
    <t>2022 год</t>
  </si>
  <si>
    <t>Ленинский сельсовет</t>
  </si>
  <si>
    <t xml:space="preserve">             Приложение № 4</t>
  </si>
  <si>
    <t>МО Ленинский сельсовет</t>
  </si>
  <si>
    <t xml:space="preserve">МУНИЦИПАЛЬНОГО ОБРАЗОВАНИЯ ЛЕНИНСКИЙ СЕЛЬСОВЕТ ОРЕНБУРГСКОГО РАЙОНА ОРЕНБУРГСКОЙ ОБЛАСТИ </t>
  </si>
  <si>
    <t>РАСПРЕДЕЛЕНИЕ БЮДЖЕТНЫХ АССИГНОВАНИЙ БЮДЖЕТА МУНИЦИПАЛЬНОГО</t>
  </si>
  <si>
    <t xml:space="preserve">РАСПРЕДЕЛЕНИЕ БЮДЖЕТНЫХ АССИГНОВАНИЙ БЮДЖЕТА МУНИЦИПАЛЬНОГО ОБРАЗОВАНИЯ ЛЕНИНСКИЙ СЕЛЬСОВЕТ ПО </t>
  </si>
  <si>
    <t>РАЗДЕЛАМ, ПОДРАЗДЕЛАМ, ЦЕЛЕВЫМ СТАТЬЯМ (МУНИЦИПАЛЬНЫМ ПРОГРАММАМ ОРЕНБУРГСКОГО РАЙОНА И НЕПРОГРАММНЫМ НАПРАВЛЕНИЯМ</t>
  </si>
  <si>
    <t xml:space="preserve">             Приложение № 10</t>
  </si>
  <si>
    <t>Приложение № 11</t>
  </si>
  <si>
    <t xml:space="preserve">(МУНИЦИПАЛЬНЫХ ПРОГРАММ  МУНИЦИПАЛЬНОГО ОБРАЗОВАНИЯ ЛЕНИНСКИЙ СЕЛЬСОВЕТ  </t>
  </si>
  <si>
    <t xml:space="preserve">              РАСПРЕДЕЛЕНИЕ БЮДЖЕТНЫХ АССИГНОВАНИЙ БЮДЖЕТА МУНИЦИПАЛЬНОГО ОБРАЗОВАНИЯ ЛЕНИНСКИЙ СЕЛЬСОВЕТ </t>
  </si>
  <si>
    <t xml:space="preserve">                                ЛЕНИНСКИЙ СЕЛЬСОВЕТ ОРЕНБУРГСКОГО РАЙОНА ОРЕНБУРГСКОЙ ОБЛАСТИ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</si>
  <si>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РАСПРЕДЕЛЕНИЕ БЮДЖЕТНЫХ АССИГНОВАНИЙ БЮДЖЕТА МУНИЦИПАЛЬНОГО ОБРАЗОВАНИЯ</t>
  </si>
  <si>
    <t>Администрация муниципального образования Ленинский сельсовет Оренбургского района Оренбургской области</t>
  </si>
  <si>
    <t>Муниципальная программа "Совершенствование муниципального управления в муниципальном образовании Ленинский сельсовет Оренбургского района Оренбургской области на 2019-2021 годы и на период до 2024 года"</t>
  </si>
  <si>
    <t>Муниципальная программа "Совершенствование муниципального управления в муниципальном образовании  Ленинский сельсовет Оренбургского района Оренбургской области на 2019-2021 годы и на период до 2024 года"</t>
  </si>
  <si>
    <t>Муниципальная программа "Пожарная безопасность территории муниципального образования  Ленинский сельсовет Оренбургского района Оренбургской области на 2019–2021 годы и на период до 2024 года"</t>
  </si>
  <si>
    <t>Муниципальная программа "Устойчивое развитие сельской территории муниципального образования  Ленинский сельсовет Оренбургского района Оренбургской области на 2019–2021 годы и на период до 2024 года"</t>
  </si>
  <si>
    <t>Муниципальная программа "Устойчивое развитие сельской территории муниципального образования  Ленинский сельсовет Оренбургского района Оренбургской области на 2019–2020 годы и на период до 2024 года"</t>
  </si>
  <si>
    <t>Муниципальная программа "Устойчивое развитие сельской территории муниципального образования  Ленинский Оренбургского района Оренбургской области на 2019–2021 годы и на период до 2024 года"</t>
  </si>
  <si>
    <t>Муниципальная программа "Развитие культуры поселка  Ленина на 2019-2023 годы"</t>
  </si>
  <si>
    <t>Муниципальная программа "Пожарная безопасность территории муниципального образования Ленинский сельсовет Оренбургского района Оренбургской области на 2019–2021 годы и на период до 2024 года"</t>
  </si>
  <si>
    <t>Муниципальная программа "Устойчивое развитие сельской территории муниципального образования Ленинский сельсовет Оренбургского района Оренбургской области на 2019–2021 годы и на период до 2024 года"</t>
  </si>
  <si>
    <t>Муниципальная программа "Развитие культуры поселка Ленина на 2019-2023 годы"</t>
  </si>
  <si>
    <t>Муниципальная программа "Развитие физической культуры и спорта муниципального образования Ленинский сельсовет Оренбургского района Оренбургской области на 2019–2021 годы и на период до 2024 года"</t>
  </si>
  <si>
    <t>Субвенции бюджетам сельских поселений на государственнную регистрацию актов гражданского состояния</t>
  </si>
  <si>
    <t>Субвенции бюджетам на государственнную регистрацию актов гражданского состояния</t>
  </si>
  <si>
    <t>2 02 49999 10 6888 151</t>
  </si>
  <si>
    <t>Органы юстиции</t>
  </si>
  <si>
    <t>Расходы на выплату персоналу казенных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</si>
  <si>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оргонами управления государственными внебюджетными фондами</t>
  </si>
  <si>
    <t>Основное мероприятие 
"Осуществление хозяйственной деятельности администрации МО"</t>
  </si>
  <si>
    <t>Иные бюджетные ассигнования</t>
  </si>
  <si>
    <t>Обеспечение проведения выборов и референдумов</t>
  </si>
  <si>
    <t>Организационное и материально-техническое обеспечение подготовки и проведения муниципальных выборов</t>
  </si>
  <si>
    <t>НЕПРОГРАММНЫЕ МЕРОПРИЯТИЯ ПОСЕЛЕНИЯ</t>
  </si>
  <si>
    <t>Подпрограмма "Наследие"</t>
  </si>
  <si>
    <t>Основное мероприятие "Развитие библиотечного дела"</t>
  </si>
  <si>
    <t>Развитие библиотечного дела</t>
  </si>
  <si>
    <t>Подпрограмма "Развитие физической культуры и массового спорта"</t>
  </si>
  <si>
    <t>Основное мероприятие " 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поселений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</si>
  <si>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поселений</t>
  </si>
  <si>
    <t>Б</t>
  </si>
  <si>
    <t>Уплата налога на имущество</t>
  </si>
  <si>
    <t>ИТОГО РАСХОДОВ</t>
  </si>
  <si>
    <t>Передача полнамочий по соблюдению требований к служебному поведению муниципальных служащих и урегулированию конфликта интересов</t>
  </si>
  <si>
    <t>2 02 25555 00 0000 150</t>
  </si>
  <si>
    <t>Субсидии бюджетам на поддержку государственных программ субъектовРФ и муниципальных программ формирования современной городской среды</t>
  </si>
  <si>
    <t>2 02 27576 00 0000 150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</si>
  <si>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</si>
  <si>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Подпрограмма"Модернизация объектов коммунальной инфраструктуры"</t>
  </si>
  <si>
    <t>Обеспечение качественными услугами жилищно-коммунального хозяйства</t>
  </si>
  <si>
    <t>R5760</t>
  </si>
  <si>
    <t>Основное мероприятие "Обеспечение комплексного развития сельских территорий"</t>
  </si>
  <si>
    <t>Обеспечение комплексного развития сельских территорий</t>
  </si>
  <si>
    <t xml:space="preserve"> Благоустройство территории поселения</t>
  </si>
  <si>
    <t>Программа "Формирование современной городской среды"</t>
  </si>
  <si>
    <t>Формирование современной городской среды</t>
  </si>
  <si>
    <t>Модернизация объектов коммунальной инфраструктуры</t>
  </si>
  <si>
    <t>Субсидии бюджетам муниципальных образований на софинансирование расходов по капитальному ремонту и ремонту автомобильных дорог общего пользования населенных пунктов</t>
  </si>
  <si>
    <t>2 02 20216 10 0000 150</t>
  </si>
  <si>
    <t>2 02 15002 10 6111 150</t>
  </si>
  <si>
    <t>Дотации бюджетам сельских поселений на поддержку мер по обеспечению сбалансированности бюджетов, на обеспечение повышения оплаты труда отдельных категорий работников</t>
  </si>
  <si>
    <t>2 02 49999 10 6777 150</t>
  </si>
  <si>
    <t>Прочие межбюджетные трансферты, передаваемые бюджетам сельских поселений для обеспечения повышения оплаты труда работников муниципальных учреждений культуры и педогагических работников муниципальных учреждений дополнительного образования</t>
  </si>
  <si>
    <t xml:space="preserve">Расходы на повышение оплаты труда работников муниципальных учреждений культуры </t>
  </si>
  <si>
    <t>Финансовое обеспечение повышения оплаты труда отдельных категорий работников муниципальных учреждений</t>
  </si>
  <si>
    <t>Субвенции бюджетам бюджетной системы РФ</t>
  </si>
  <si>
    <t>НА 2021 ГОД  И ПЛАНОВЫЙ ПЕРИОД 2022 - 2023 ГОДЫ</t>
  </si>
  <si>
    <t>2023 год</t>
  </si>
  <si>
    <t>2 02 15002 10 6888 150</t>
  </si>
  <si>
    <t>2 02 16001 10 0002 150</t>
  </si>
  <si>
    <t>2 02 16001 10 0001 150</t>
  </si>
  <si>
    <t>2 02 16001 10 0000 150</t>
  </si>
  <si>
    <t>2 02 16001 00 0000 150</t>
  </si>
  <si>
    <t>2 02 10000 00 0000 150</t>
  </si>
  <si>
    <t>2 02 35118 00 0000 151</t>
  </si>
  <si>
    <t>2 02 35930100000 151</t>
  </si>
  <si>
    <t>ОБРАЗОВАНИЯ ЛЕНИНСКИЙ СЕЛЬСОВЕТ НА 2021 ГОД И НА ПЛАНОВЫЙ</t>
  </si>
  <si>
    <t>ПЕРИОД 2022 И 2023 ПО РАЗДЕЛАМ  И ПОДРАЗДЕЛАМ РАСХОДОВ</t>
  </si>
  <si>
    <t>ДЕЯТЕЛЬНОСТИ), ГРУППАМ И ПОДГРУППАМ ВИДОВ РАСХОДОВ КЛАССИФИКАЦИИ РАСХОДОВ НА 2021 ГОД И НА ПЛАНОВЫЙ ПЕРИОД 2022 И 2023 ГОДОВ</t>
  </si>
  <si>
    <t>НА 2021 ГОД И НА ПЛАНОВЫЙ ПЕРИОД 2022 И 2023 ГОДОВ</t>
  </si>
  <si>
    <t>от 24 декабря 2020 года № 9</t>
  </si>
  <si>
    <t xml:space="preserve">            от  24 декабря 2020 года № 9</t>
  </si>
  <si>
    <t>от 24  декабря 2020 года № 9</t>
  </si>
  <si>
    <t xml:space="preserve">       от 24  декабря 2020г. № 9</t>
  </si>
  <si>
    <t>1 01 02010 01 0000 110</t>
  </si>
  <si>
    <t>1 01 02020 01 0000 110</t>
  </si>
  <si>
    <t>1 01 02030 01 0000 110</t>
  </si>
  <si>
    <t>2 02 15002 10 00001150</t>
  </si>
  <si>
    <t>2 02 15002 10 0002 150</t>
  </si>
  <si>
    <t xml:space="preserve">2 07 05030 10 0000 151
</t>
  </si>
  <si>
    <t>Прочие безвозмездные поступления в бюджеты сельских поселений</t>
  </si>
  <si>
    <t>S1320</t>
  </si>
  <si>
    <t>Закупка энергетических ресурсов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</si>
</sst>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р_._-;\-* #,##0.00_р_._-;_-* &quot;-&quot;??_р_._-;_-@_-"/>
    <numFmt numFmtId="164" formatCode="#,##0.00;[Red]\-#,##0.00;0.00"/>
    <numFmt numFmtId="165" formatCode="000"/>
    <numFmt numFmtId="166" formatCode="00000"/>
    <numFmt numFmtId="167" formatCode="00"/>
    <numFmt numFmtId="168" formatCode="0000000000"/>
    <numFmt numFmtId="169" formatCode="0000"/>
    <numFmt numFmtId="170" formatCode="000\.00\.000\.0"/>
    <numFmt numFmtId="171" formatCode="00\ 0\ 0000;;"/>
    <numFmt numFmtId="172" formatCode="#,##0.00_ ;[Red]\-#,##0.00\ "/>
    <numFmt numFmtId="173" formatCode="_-* #,##0.0_р_._-;\-* #,##0.0_р_._-;_-* &quot;-&quot;??_р_._-;_-@_-"/>
    <numFmt numFmtId="174" formatCode="0_ ;[Red]\-0\ "/>
    <numFmt numFmtId="175" formatCode="000000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7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7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20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174" fontId="1" fillId="0" borderId="0" applyFont="0" applyFill="0" applyBorder="0" applyAlignment="0" applyProtection="0"/>
  </cellStyleXfs>
  <cellXfs count="85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5" xfId="1" applyNumberFormat="1" applyFont="1" applyFill="1" applyBorder="1" applyAlignment="1" applyProtection="1">
      <protection hidden="1"/>
    </xf>
    <xf numFmtId="0" fontId="3" fillId="0" borderId="6" xfId="1" applyNumberFormat="1" applyFont="1" applyFill="1" applyBorder="1" applyAlignment="1" applyProtection="1">
      <protection hidden="1"/>
    </xf>
    <xf numFmtId="0" fontId="5" fillId="0" borderId="1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6" fontId="7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6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4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9" fillId="2" borderId="1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1" applyNumberFormat="1" applyFont="1" applyFill="1" applyBorder="1" applyAlignment="1" applyProtection="1">
      <protection hidden="1"/>
    </xf>
    <xf numFmtId="165" fontId="7" fillId="0" borderId="18" xfId="1" applyNumberFormat="1" applyFont="1" applyFill="1" applyBorder="1" applyAlignment="1" applyProtection="1">
      <alignment horizontal="center" vertical="center"/>
      <protection hidden="1"/>
    </xf>
    <xf numFmtId="166" fontId="7" fillId="0" borderId="1" xfId="1" applyNumberFormat="1" applyFont="1" applyFill="1" applyBorder="1" applyAlignment="1" applyProtection="1">
      <alignment horizontal="center" vertical="center"/>
      <protection hidden="1"/>
    </xf>
    <xf numFmtId="167" fontId="7" fillId="0" borderId="1" xfId="1" applyNumberFormat="1" applyFont="1" applyFill="1" applyBorder="1" applyAlignment="1" applyProtection="1">
      <alignment horizontal="center" vertical="center"/>
      <protection hidden="1"/>
    </xf>
    <xf numFmtId="1" fontId="7" fillId="0" borderId="1" xfId="1" applyNumberFormat="1" applyFont="1" applyFill="1" applyBorder="1" applyAlignment="1" applyProtection="1">
      <alignment horizontal="center" vertical="center"/>
      <protection hidden="1"/>
    </xf>
    <xf numFmtId="167" fontId="7" fillId="0" borderId="18" xfId="1" applyNumberFormat="1" applyFont="1" applyFill="1" applyBorder="1" applyAlignment="1" applyProtection="1">
      <alignment horizontal="center" vertical="center"/>
      <protection hidden="1"/>
    </xf>
    <xf numFmtId="167" fontId="7" fillId="0" borderId="17" xfId="1" applyNumberFormat="1" applyFont="1" applyFill="1" applyBorder="1" applyAlignment="1" applyProtection="1">
      <alignment horizontal="center" vertical="center"/>
      <protection hidden="1"/>
    </xf>
    <xf numFmtId="165" fontId="7" fillId="0" borderId="17" xfId="1" applyNumberFormat="1" applyFont="1" applyFill="1" applyBorder="1" applyAlignment="1" applyProtection="1">
      <alignment horizontal="center" vertical="center"/>
      <protection hidden="1"/>
    </xf>
    <xf numFmtId="169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5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8" xfId="1" applyNumberFormat="1" applyFont="1" applyFill="1" applyBorder="1" applyAlignment="1" applyProtection="1">
      <alignment horizontal="center" vertical="center"/>
      <protection hidden="1"/>
    </xf>
    <xf numFmtId="167" fontId="8" fillId="0" borderId="8" xfId="1" applyNumberFormat="1" applyFont="1" applyFill="1" applyBorder="1" applyAlignment="1" applyProtection="1">
      <alignment horizontal="center" vertical="center"/>
      <protection hidden="1"/>
    </xf>
    <xf numFmtId="167" fontId="8" fillId="0" borderId="9" xfId="1" applyNumberFormat="1" applyFont="1" applyFill="1" applyBorder="1" applyAlignment="1" applyProtection="1">
      <alignment horizontal="center" vertical="center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8" xfId="1" applyNumberFormat="1" applyFont="1" applyFill="1" applyBorder="1" applyAlignment="1" applyProtection="1">
      <alignment horizontal="center" vertical="center"/>
      <protection hidden="1"/>
    </xf>
    <xf numFmtId="167" fontId="7" fillId="0" borderId="8" xfId="1" applyNumberFormat="1" applyFont="1" applyFill="1" applyBorder="1" applyAlignment="1" applyProtection="1">
      <alignment horizontal="center" vertical="center"/>
      <protection hidden="1"/>
    </xf>
    <xf numFmtId="167" fontId="7" fillId="0" borderId="9" xfId="1" applyNumberFormat="1" applyFont="1" applyFill="1" applyBorder="1" applyAlignment="1" applyProtection="1">
      <alignment horizontal="center" vertical="center"/>
      <protection hidden="1"/>
    </xf>
    <xf numFmtId="166" fontId="8" fillId="0" borderId="1" xfId="1" applyNumberFormat="1" applyFont="1" applyFill="1" applyBorder="1" applyAlignment="1" applyProtection="1">
      <alignment horizontal="center" vertical="center"/>
      <protection hidden="1"/>
    </xf>
    <xf numFmtId="167" fontId="8" fillId="0" borderId="1" xfId="1" applyNumberFormat="1" applyFont="1" applyFill="1" applyBorder="1" applyAlignment="1" applyProtection="1">
      <alignment horizontal="center" vertical="center"/>
      <protection hidden="1"/>
    </xf>
    <xf numFmtId="1" fontId="8" fillId="0" borderId="1" xfId="1" applyNumberFormat="1" applyFont="1" applyFill="1" applyBorder="1" applyAlignment="1" applyProtection="1">
      <alignment horizontal="center" vertical="center"/>
      <protection hidden="1"/>
    </xf>
    <xf numFmtId="167" fontId="8" fillId="0" borderId="18" xfId="1" applyNumberFormat="1" applyFont="1" applyFill="1" applyBorder="1" applyAlignment="1" applyProtection="1">
      <alignment horizontal="center" vertical="center"/>
      <protection hidden="1"/>
    </xf>
    <xf numFmtId="167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6" fillId="0" borderId="22" xfId="1" applyNumberFormat="1" applyFont="1" applyFill="1" applyBorder="1" applyAlignment="1" applyProtection="1">
      <alignment horizontal="center" vertical="center"/>
      <protection hidden="1"/>
    </xf>
    <xf numFmtId="0" fontId="6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0" fontId="8" fillId="0" borderId="21" xfId="1" applyNumberFormat="1" applyFont="1" applyFill="1" applyBorder="1" applyAlignment="1" applyProtection="1">
      <alignment horizontal="center" vertical="center"/>
      <protection hidden="1"/>
    </xf>
    <xf numFmtId="0" fontId="9" fillId="0" borderId="22" xfId="1" applyNumberFormat="1" applyFont="1" applyFill="1" applyBorder="1" applyAlignment="1" applyProtection="1">
      <alignment horizontal="center" vertical="center"/>
      <protection hidden="1"/>
    </xf>
    <xf numFmtId="0" fontId="9" fillId="0" borderId="2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3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12" fillId="0" borderId="0" xfId="1" applyNumberFormat="1" applyFont="1" applyFill="1" applyAlignment="1" applyProtection="1">
      <alignment horizontal="left" vertical="center"/>
      <protection hidden="1"/>
    </xf>
    <xf numFmtId="0" fontId="12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12" fillId="0" borderId="0" xfId="1" applyNumberFormat="1" applyFont="1" applyFill="1" applyAlignment="1" applyProtection="1">
      <alignment horizontal="right"/>
      <protection hidden="1"/>
    </xf>
    <xf numFmtId="0" fontId="12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1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7" fontId="8" fillId="0" borderId="14" xfId="1" applyNumberFormat="1" applyFont="1" applyFill="1" applyBorder="1" applyAlignment="1" applyProtection="1">
      <alignment horizontal="center" vertical="center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5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7" fillId="4" borderId="13" xfId="1" applyNumberFormat="1" applyFont="1" applyFill="1" applyBorder="1" applyAlignment="1" applyProtection="1">
      <alignment horizontal="center" vertical="center"/>
      <protection hidden="1"/>
    </xf>
    <xf numFmtId="166" fontId="7" fillId="4" borderId="13" xfId="1" applyNumberFormat="1" applyFont="1" applyFill="1" applyBorder="1" applyAlignment="1" applyProtection="1">
      <alignment horizontal="center" vertical="center"/>
      <protection hidden="1"/>
    </xf>
    <xf numFmtId="167" fontId="14" fillId="0" borderId="9" xfId="1" applyNumberFormat="1" applyFont="1" applyFill="1" applyBorder="1" applyAlignment="1" applyProtection="1">
      <alignment horizontal="center" vertical="center"/>
      <protection hidden="1"/>
    </xf>
    <xf numFmtId="167" fontId="14" fillId="0" borderId="8" xfId="1" applyNumberFormat="1" applyFont="1" applyFill="1" applyBorder="1" applyAlignment="1" applyProtection="1">
      <alignment horizontal="center" vertical="center"/>
      <protection hidden="1"/>
    </xf>
    <xf numFmtId="168" fontId="15" fillId="0" borderId="13" xfId="1" applyNumberFormat="1" applyFont="1" applyFill="1" applyBorder="1" applyAlignment="1" applyProtection="1">
      <alignment horizontal="center" vertical="center"/>
      <protection hidden="1"/>
    </xf>
    <xf numFmtId="165" fontId="14" fillId="0" borderId="8" xfId="1" applyNumberFormat="1" applyFont="1" applyFill="1" applyBorder="1" applyAlignment="1" applyProtection="1">
      <alignment horizontal="center" vertical="center"/>
      <protection hidden="1"/>
    </xf>
    <xf numFmtId="167" fontId="14" fillId="0" borderId="17" xfId="1" applyNumberFormat="1" applyFont="1" applyFill="1" applyBorder="1" applyAlignment="1" applyProtection="1">
      <alignment horizontal="center" vertical="center"/>
      <protection hidden="1"/>
    </xf>
    <xf numFmtId="167" fontId="14" fillId="0" borderId="18" xfId="1" applyNumberFormat="1" applyFont="1" applyFill="1" applyBorder="1" applyAlignment="1" applyProtection="1">
      <alignment horizontal="center" vertical="center"/>
      <protection hidden="1"/>
    </xf>
    <xf numFmtId="167" fontId="14" fillId="0" borderId="1" xfId="1" applyNumberFormat="1" applyFont="1" applyFill="1" applyBorder="1" applyAlignment="1" applyProtection="1">
      <alignment horizontal="center" vertical="center"/>
      <protection hidden="1"/>
    </xf>
    <xf numFmtId="1" fontId="14" fillId="0" borderId="1" xfId="1" applyNumberFormat="1" applyFont="1" applyFill="1" applyBorder="1" applyAlignment="1" applyProtection="1">
      <alignment horizontal="center" vertical="center"/>
      <protection hidden="1"/>
    </xf>
    <xf numFmtId="166" fontId="14" fillId="0" borderId="1" xfId="1" applyNumberFormat="1" applyFont="1" applyFill="1" applyBorder="1" applyAlignment="1" applyProtection="1">
      <alignment horizontal="center" vertical="center"/>
      <protection hidden="1"/>
    </xf>
    <xf numFmtId="165" fontId="14" fillId="0" borderId="18" xfId="1" applyNumberFormat="1" applyFont="1" applyFill="1" applyBorder="1" applyAlignment="1" applyProtection="1">
      <alignment horizontal="center" vertical="center"/>
      <protection hidden="1"/>
    </xf>
    <xf numFmtId="165" fontId="9" fillId="0" borderId="28" xfId="1" applyNumberFormat="1" applyFont="1" applyFill="1" applyBorder="1" applyAlignment="1" applyProtection="1">
      <alignment horizontal="center" vertical="center"/>
      <protection hidden="1"/>
    </xf>
    <xf numFmtId="167" fontId="9" fillId="0" borderId="28" xfId="1" applyNumberFormat="1" applyFont="1" applyFill="1" applyBorder="1" applyAlignment="1" applyProtection="1">
      <alignment horizontal="center" vertical="center"/>
      <protection hidden="1"/>
    </xf>
    <xf numFmtId="167" fontId="9" fillId="0" borderId="29" xfId="1" applyNumberFormat="1" applyFont="1" applyFill="1" applyBorder="1" applyAlignment="1" applyProtection="1">
      <alignment horizontal="center" vertical="center"/>
      <protection hidden="1"/>
    </xf>
    <xf numFmtId="168" fontId="6" fillId="0" borderId="30" xfId="1" applyNumberFormat="1" applyFont="1" applyFill="1" applyBorder="1" applyAlignment="1" applyProtection="1">
      <alignment horizontal="center" vertical="center"/>
      <protection hidden="1"/>
    </xf>
    <xf numFmtId="167" fontId="9" fillId="0" borderId="6" xfId="1" applyNumberFormat="1" applyFont="1" applyFill="1" applyBorder="1" applyAlignment="1" applyProtection="1">
      <alignment horizontal="center" vertical="center"/>
      <protection hidden="1"/>
    </xf>
    <xf numFmtId="1" fontId="9" fillId="0" borderId="6" xfId="1" applyNumberFormat="1" applyFont="1" applyFill="1" applyBorder="1" applyAlignment="1" applyProtection="1">
      <alignment horizontal="center" vertical="center"/>
      <protection hidden="1"/>
    </xf>
    <xf numFmtId="166" fontId="9" fillId="0" borderId="6" xfId="1" applyNumberFormat="1" applyFont="1" applyFill="1" applyBorder="1" applyAlignment="1" applyProtection="1">
      <alignment horizontal="center" vertical="center"/>
      <protection hidden="1"/>
    </xf>
    <xf numFmtId="165" fontId="9" fillId="0" borderId="32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16" xfId="1" applyNumberFormat="1" applyFont="1" applyFill="1" applyBorder="1" applyAlignment="1" applyProtection="1">
      <alignment horizontal="left" vertical="center" wrapText="1"/>
      <protection hidden="1"/>
    </xf>
    <xf numFmtId="167" fontId="14" fillId="0" borderId="0" xfId="1" applyNumberFormat="1" applyFont="1" applyFill="1" applyBorder="1" applyAlignment="1" applyProtection="1">
      <alignment horizontal="center" vertical="center"/>
      <protection hidden="1"/>
    </xf>
    <xf numFmtId="1" fontId="14" fillId="0" borderId="0" xfId="1" applyNumberFormat="1" applyFont="1" applyFill="1" applyBorder="1" applyAlignment="1" applyProtection="1">
      <alignment horizontal="center" vertical="center"/>
      <protection hidden="1"/>
    </xf>
    <xf numFmtId="166" fontId="14" fillId="0" borderId="0" xfId="1" applyNumberFormat="1" applyFont="1" applyFill="1" applyBorder="1" applyAlignment="1" applyProtection="1">
      <alignment horizontal="center" vertical="center"/>
      <protection hidden="1"/>
    </xf>
    <xf numFmtId="167" fontId="7" fillId="0" borderId="0" xfId="1" applyNumberFormat="1" applyFont="1" applyFill="1" applyBorder="1" applyAlignment="1" applyProtection="1">
      <alignment horizontal="center" vertical="center"/>
      <protection hidden="1"/>
    </xf>
    <xf numFmtId="1" fontId="7" fillId="0" borderId="0" xfId="1" applyNumberFormat="1" applyFont="1" applyFill="1" applyBorder="1" applyAlignment="1" applyProtection="1">
      <alignment horizontal="center" vertical="center"/>
      <protection hidden="1"/>
    </xf>
    <xf numFmtId="166" fontId="7" fillId="0" borderId="0" xfId="1" applyNumberFormat="1" applyFont="1" applyFill="1" applyBorder="1" applyAlignment="1" applyProtection="1">
      <alignment horizontal="center" vertical="center"/>
      <protection hidden="1"/>
    </xf>
    <xf numFmtId="167" fontId="8" fillId="0" borderId="0" xfId="1" applyNumberFormat="1" applyFont="1" applyFill="1" applyBorder="1" applyAlignment="1" applyProtection="1">
      <alignment horizontal="center" vertical="center"/>
      <protection hidden="1"/>
    </xf>
    <xf numFmtId="1" fontId="8" fillId="0" borderId="0" xfId="1" applyNumberFormat="1" applyFont="1" applyFill="1" applyBorder="1" applyAlignment="1" applyProtection="1">
      <alignment horizontal="center" vertical="center"/>
      <protection hidden="1"/>
    </xf>
    <xf numFmtId="166" fontId="8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35" xfId="1" applyNumberFormat="1" applyFont="1" applyFill="1" applyBorder="1" applyAlignment="1" applyProtection="1">
      <protection hidden="1"/>
    </xf>
    <xf numFmtId="0" fontId="3" fillId="0" borderId="36" xfId="1" applyNumberFormat="1" applyFont="1" applyFill="1" applyBorder="1" applyAlignment="1" applyProtection="1">
      <protection hidden="1"/>
    </xf>
    <xf numFmtId="0" fontId="7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right"/>
      <protection hidden="1"/>
    </xf>
    <xf numFmtId="0" fontId="7" fillId="0" borderId="3" xfId="1" applyNumberFormat="1" applyFont="1" applyFill="1" applyBorder="1" applyAlignment="1" applyProtection="1">
      <alignment horizontal="right" vertical="center"/>
      <protection hidden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9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37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2" xfId="1" applyNumberFormat="1" applyFont="1" applyFill="1" applyBorder="1" applyAlignment="1" applyProtection="1">
      <alignment horizontal="center" vertical="center"/>
      <protection hidden="1"/>
    </xf>
    <xf numFmtId="0" fontId="16" fillId="0" borderId="38" xfId="1" applyNumberFormat="1" applyFont="1" applyFill="1" applyBorder="1" applyAlignment="1" applyProtection="1">
      <alignment horizontal="center" vertical="center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0" fontId="16" fillId="0" borderId="23" xfId="1" applyNumberFormat="1" applyFont="1" applyFill="1" applyBorder="1" applyAlignment="1" applyProtection="1">
      <alignment horizontal="center" vertical="center"/>
      <protection hidden="1"/>
    </xf>
    <xf numFmtId="0" fontId="16" fillId="0" borderId="22" xfId="1" applyNumberFormat="1" applyFont="1" applyFill="1" applyBorder="1" applyAlignment="1" applyProtection="1">
      <alignment horizontal="center" vertical="center"/>
      <protection hidden="1"/>
    </xf>
    <xf numFmtId="170" fontId="7" fillId="0" borderId="3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40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41" xfId="1" applyNumberFormat="1" applyFont="1" applyFill="1" applyBorder="1" applyAlignment="1" applyProtection="1">
      <alignment horizontal="center" vertical="center"/>
      <protection hidden="1"/>
    </xf>
    <xf numFmtId="167" fontId="8" fillId="0" borderId="42" xfId="1" applyNumberFormat="1" applyFont="1" applyFill="1" applyBorder="1" applyAlignment="1" applyProtection="1">
      <alignment horizontal="center" vertical="center"/>
      <protection hidden="1"/>
    </xf>
    <xf numFmtId="168" fontId="7" fillId="0" borderId="43" xfId="1" applyNumberFormat="1" applyFont="1" applyFill="1" applyBorder="1" applyAlignment="1" applyProtection="1">
      <alignment horizontal="center" vertical="center"/>
      <protection hidden="1"/>
    </xf>
    <xf numFmtId="167" fontId="7" fillId="0" borderId="42" xfId="1" applyNumberFormat="1" applyFont="1" applyFill="1" applyBorder="1" applyAlignment="1" applyProtection="1">
      <alignment horizontal="center" vertical="center"/>
      <protection hidden="1"/>
    </xf>
    <xf numFmtId="1" fontId="7" fillId="0" borderId="42" xfId="1" applyNumberFormat="1" applyFont="1" applyFill="1" applyBorder="1" applyAlignment="1" applyProtection="1">
      <alignment horizontal="center" vertical="center"/>
      <protection hidden="1"/>
    </xf>
    <xf numFmtId="166" fontId="7" fillId="0" borderId="41" xfId="1" applyNumberFormat="1" applyFont="1" applyFill="1" applyBorder="1" applyAlignment="1" applyProtection="1">
      <alignment horizontal="center" vertical="center"/>
      <protection hidden="1"/>
    </xf>
    <xf numFmtId="0" fontId="3" fillId="0" borderId="44" xfId="1" applyNumberFormat="1" applyFont="1" applyFill="1" applyBorder="1" applyAlignment="1" applyProtection="1">
      <alignment horizontal="right" vertical="center"/>
      <protection hidden="1"/>
    </xf>
    <xf numFmtId="0" fontId="1" fillId="0" borderId="37" xfId="1" applyNumberFormat="1" applyFont="1" applyFill="1" applyBorder="1" applyAlignment="1" applyProtection="1">
      <protection hidden="1"/>
    </xf>
    <xf numFmtId="170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3" fillId="0" borderId="47" xfId="1" applyNumberFormat="1" applyFont="1" applyFill="1" applyBorder="1" applyAlignment="1" applyProtection="1">
      <alignment horizontal="right" vertical="center"/>
      <protection hidden="1"/>
    </xf>
    <xf numFmtId="165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6" xfId="1" applyNumberFormat="1" applyFont="1" applyFill="1" applyBorder="1" applyAlignment="1" applyProtection="1">
      <protection hidden="1"/>
    </xf>
    <xf numFmtId="0" fontId="7" fillId="0" borderId="5" xfId="1" applyNumberFormat="1" applyFont="1" applyFill="1" applyBorder="1" applyAlignment="1" applyProtection="1">
      <protection hidden="1"/>
    </xf>
    <xf numFmtId="168" fontId="7" fillId="0" borderId="50" xfId="1" applyNumberFormat="1" applyFont="1" applyFill="1" applyBorder="1" applyAlignment="1" applyProtection="1">
      <alignment horizontal="center" vertical="center"/>
      <protection hidden="1"/>
    </xf>
    <xf numFmtId="1" fontId="7" fillId="0" borderId="18" xfId="1" applyNumberFormat="1" applyFont="1" applyFill="1" applyBorder="1" applyAlignment="1" applyProtection="1">
      <alignment horizontal="center" vertical="center"/>
      <protection hidden="1"/>
    </xf>
    <xf numFmtId="166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8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1" applyNumberFormat="1" applyFont="1" applyFill="1" applyBorder="1" applyAlignment="1" applyProtection="1">
      <alignment horizontal="center" vertical="center"/>
      <protection hidden="1"/>
    </xf>
    <xf numFmtId="0" fontId="8" fillId="0" borderId="23" xfId="1" applyNumberFormat="1" applyFont="1" applyFill="1" applyBorder="1" applyAlignment="1" applyProtection="1">
      <alignment horizontal="center" vertical="center"/>
      <protection hidden="1"/>
    </xf>
    <xf numFmtId="0" fontId="8" fillId="0" borderId="22" xfId="1" applyNumberFormat="1" applyFont="1" applyFill="1" applyBorder="1" applyAlignment="1" applyProtection="1">
      <alignment horizontal="center" vertical="center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9" fillId="0" borderId="15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17" fillId="0" borderId="54" xfId="1" applyNumberFormat="1" applyFont="1" applyFill="1" applyBorder="1" applyAlignment="1" applyProtection="1">
      <alignment horizontal="centerContinuous"/>
      <protection hidden="1"/>
    </xf>
    <xf numFmtId="0" fontId="17" fillId="0" borderId="55" xfId="1" applyNumberFormat="1" applyFont="1" applyFill="1" applyBorder="1" applyAlignment="1" applyProtection="1">
      <alignment horizontal="centerContinuous"/>
      <protection hidden="1"/>
    </xf>
    <xf numFmtId="0" fontId="17" fillId="0" borderId="10" xfId="1" applyNumberFormat="1" applyFont="1" applyFill="1" applyBorder="1" applyAlignment="1" applyProtection="1">
      <alignment horizontal="centerContinuous"/>
      <protection hidden="1"/>
    </xf>
    <xf numFmtId="164" fontId="5" fillId="0" borderId="4" xfId="1" applyNumberFormat="1" applyFont="1" applyFill="1" applyBorder="1" applyAlignment="1" applyProtection="1">
      <alignment horizontal="right" vertical="center"/>
      <protection hidden="1"/>
    </xf>
    <xf numFmtId="0" fontId="17" fillId="0" borderId="5" xfId="1" applyNumberFormat="1" applyFont="1" applyFill="1" applyBorder="1" applyAlignment="1" applyProtection="1">
      <alignment horizontal="centerContinuous"/>
      <protection hidden="1"/>
    </xf>
    <xf numFmtId="0" fontId="7" fillId="0" borderId="0" xfId="1" applyNumberFormat="1" applyFont="1" applyFill="1" applyBorder="1" applyAlignment="1" applyProtection="1">
      <protection hidden="1"/>
    </xf>
    <xf numFmtId="0" fontId="8" fillId="0" borderId="10" xfId="1" applyNumberFormat="1" applyFont="1" applyFill="1" applyBorder="1" applyAlignment="1" applyProtection="1">
      <protection hidden="1"/>
    </xf>
    <xf numFmtId="167" fontId="8" fillId="0" borderId="28" xfId="1" applyNumberFormat="1" applyFont="1" applyFill="1" applyBorder="1" applyAlignment="1" applyProtection="1">
      <alignment horizontal="center" vertical="center"/>
      <protection hidden="1"/>
    </xf>
    <xf numFmtId="167" fontId="8" fillId="0" borderId="29" xfId="1" applyNumberFormat="1" applyFont="1" applyFill="1" applyBorder="1" applyAlignment="1" applyProtection="1">
      <alignment horizontal="center" vertical="center"/>
      <protection hidden="1"/>
    </xf>
    <xf numFmtId="168" fontId="7" fillId="0" borderId="30" xfId="1" applyNumberFormat="1" applyFont="1" applyFill="1" applyBorder="1" applyAlignment="1" applyProtection="1">
      <alignment horizontal="center" vertical="center"/>
      <protection hidden="1"/>
    </xf>
    <xf numFmtId="167" fontId="8" fillId="0" borderId="6" xfId="1" applyNumberFormat="1" applyFont="1" applyFill="1" applyBorder="1" applyAlignment="1" applyProtection="1">
      <alignment horizontal="center" vertical="center"/>
      <protection hidden="1"/>
    </xf>
    <xf numFmtId="1" fontId="8" fillId="0" borderId="6" xfId="1" applyNumberFormat="1" applyFont="1" applyFill="1" applyBorder="1" applyAlignment="1" applyProtection="1">
      <alignment horizontal="center" vertical="center"/>
      <protection hidden="1"/>
    </xf>
    <xf numFmtId="166" fontId="8" fillId="0" borderId="6" xfId="1" applyNumberFormat="1" applyFont="1" applyFill="1" applyBorder="1" applyAlignment="1" applyProtection="1">
      <alignment horizontal="center" vertical="center"/>
      <protection hidden="1"/>
    </xf>
    <xf numFmtId="165" fontId="8" fillId="0" borderId="29" xfId="1" applyNumberFormat="1" applyFont="1" applyFill="1" applyBorder="1" applyAlignment="1" applyProtection="1">
      <alignment horizontal="center" vertical="center"/>
      <protection hidden="1"/>
    </xf>
    <xf numFmtId="165" fontId="7" fillId="0" borderId="30" xfId="1" applyNumberFormat="1" applyFont="1" applyFill="1" applyBorder="1" applyAlignment="1" applyProtection="1">
      <alignment horizontal="center" vertical="center"/>
      <protection hidden="1"/>
    </xf>
    <xf numFmtId="169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57" xfId="1" applyNumberFormat="1" applyFont="1" applyFill="1" applyBorder="1" applyAlignment="1" applyProtection="1">
      <alignment horizontal="centerContinuous"/>
      <protection hidden="1"/>
    </xf>
    <xf numFmtId="0" fontId="11" fillId="0" borderId="24" xfId="1" applyNumberFormat="1" applyFont="1" applyFill="1" applyBorder="1" applyAlignment="1" applyProtection="1">
      <protection hidden="1"/>
    </xf>
    <xf numFmtId="171" fontId="11" fillId="0" borderId="56" xfId="1" applyNumberFormat="1" applyFont="1" applyFill="1" applyBorder="1" applyAlignment="1" applyProtection="1">
      <protection hidden="1"/>
    </xf>
    <xf numFmtId="171" fontId="11" fillId="0" borderId="3" xfId="1" applyNumberFormat="1" applyFont="1" applyFill="1" applyBorder="1" applyAlignment="1" applyProtection="1">
      <protection hidden="1"/>
    </xf>
    <xf numFmtId="0" fontId="11" fillId="0" borderId="58" xfId="1" applyNumberFormat="1" applyFont="1" applyFill="1" applyBorder="1" applyAlignment="1" applyProtection="1">
      <protection hidden="1"/>
    </xf>
    <xf numFmtId="0" fontId="4" fillId="5" borderId="10" xfId="1" applyNumberFormat="1" applyFont="1" applyFill="1" applyBorder="1" applyAlignment="1" applyProtection="1">
      <protection hidden="1"/>
    </xf>
    <xf numFmtId="0" fontId="4" fillId="5" borderId="3" xfId="1" applyNumberFormat="1" applyFont="1" applyFill="1" applyBorder="1" applyAlignment="1" applyProtection="1">
      <protection hidden="1"/>
    </xf>
    <xf numFmtId="0" fontId="4" fillId="5" borderId="4" xfId="1" applyNumberFormat="1" applyFont="1" applyFill="1" applyBorder="1" applyAlignment="1" applyProtection="1">
      <protection hidden="1"/>
    </xf>
    <xf numFmtId="0" fontId="13" fillId="5" borderId="35" xfId="1" applyNumberFormat="1" applyFont="1" applyFill="1" applyBorder="1" applyAlignment="1" applyProtection="1">
      <protection hidden="1"/>
    </xf>
    <xf numFmtId="0" fontId="13" fillId="5" borderId="36" xfId="1" applyNumberFormat="1" applyFont="1" applyFill="1" applyBorder="1" applyAlignment="1" applyProtection="1">
      <protection hidden="1"/>
    </xf>
    <xf numFmtId="164" fontId="13" fillId="5" borderId="51" xfId="1" applyNumberFormat="1" applyFont="1" applyFill="1" applyBorder="1" applyAlignment="1" applyProtection="1">
      <protection hidden="1"/>
    </xf>
    <xf numFmtId="0" fontId="8" fillId="5" borderId="10" xfId="1" applyNumberFormat="1" applyFont="1" applyFill="1" applyBorder="1" applyAlignment="1" applyProtection="1">
      <protection hidden="1"/>
    </xf>
    <xf numFmtId="0" fontId="8" fillId="5" borderId="3" xfId="1" applyNumberFormat="1" applyFont="1" applyFill="1" applyBorder="1" applyAlignment="1" applyProtection="1">
      <protection hidden="1"/>
    </xf>
    <xf numFmtId="164" fontId="8" fillId="5" borderId="24" xfId="1" applyNumberFormat="1" applyFont="1" applyFill="1" applyBorder="1" applyAlignment="1" applyProtection="1">
      <protection hidden="1"/>
    </xf>
    <xf numFmtId="0" fontId="11" fillId="0" borderId="0" xfId="1" applyNumberFormat="1" applyFont="1" applyFill="1" applyAlignment="1" applyProtection="1">
      <alignment horizontal="centerContinuous" vertical="center"/>
      <protection hidden="1"/>
    </xf>
    <xf numFmtId="0" fontId="10" fillId="0" borderId="21" xfId="1" applyNumberFormat="1" applyFont="1" applyFill="1" applyBorder="1" applyAlignment="1" applyProtection="1">
      <alignment horizontal="center" vertical="center"/>
      <protection hidden="1"/>
    </xf>
    <xf numFmtId="0" fontId="10" fillId="0" borderId="23" xfId="1" applyNumberFormat="1" applyFont="1" applyFill="1" applyBorder="1" applyAlignment="1" applyProtection="1">
      <alignment horizontal="center" vertical="center"/>
      <protection hidden="1"/>
    </xf>
    <xf numFmtId="0" fontId="11" fillId="0" borderId="22" xfId="1" applyNumberFormat="1" applyFont="1" applyFill="1" applyBorder="1" applyAlignment="1" applyProtection="1">
      <alignment horizontal="center" vertical="center"/>
      <protection hidden="1"/>
    </xf>
    <xf numFmtId="0" fontId="11" fillId="0" borderId="23" xfId="1" applyNumberFormat="1" applyFont="1" applyFill="1" applyBorder="1" applyAlignment="1" applyProtection="1">
      <alignment horizontal="center" vertical="center"/>
      <protection hidden="1"/>
    </xf>
    <xf numFmtId="165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59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0" fontId="18" fillId="0" borderId="55" xfId="1" applyNumberFormat="1" applyFont="1" applyFill="1" applyBorder="1" applyAlignment="1" applyProtection="1">
      <alignment horizontal="centerContinuous"/>
      <protection hidden="1"/>
    </xf>
    <xf numFmtId="0" fontId="18" fillId="0" borderId="10" xfId="1" applyNumberFormat="1" applyFont="1" applyFill="1" applyBorder="1" applyAlignment="1" applyProtection="1">
      <alignment horizontal="centerContinuous"/>
      <protection hidden="1"/>
    </xf>
    <xf numFmtId="0" fontId="7" fillId="0" borderId="62" xfId="1" applyNumberFormat="1" applyFont="1" applyFill="1" applyBorder="1" applyAlignment="1" applyProtection="1">
      <alignment horizontal="centerContinuous"/>
      <protection hidden="1"/>
    </xf>
    <xf numFmtId="0" fontId="7" fillId="0" borderId="62" xfId="1" applyNumberFormat="1" applyFont="1" applyFill="1" applyBorder="1" applyAlignment="1" applyProtection="1">
      <protection hidden="1"/>
    </xf>
    <xf numFmtId="171" fontId="7" fillId="0" borderId="9" xfId="1" applyNumberFormat="1" applyFont="1" applyFill="1" applyBorder="1" applyAlignment="1" applyProtection="1">
      <protection hidden="1"/>
    </xf>
    <xf numFmtId="171" fontId="7" fillId="0" borderId="0" xfId="1" applyNumberFormat="1" applyFont="1" applyFill="1" applyAlignment="1" applyProtection="1">
      <protection hidden="1"/>
    </xf>
    <xf numFmtId="0" fontId="7" fillId="0" borderId="9" xfId="1" applyNumberFormat="1" applyFont="1" applyFill="1" applyBorder="1" applyAlignment="1" applyProtection="1">
      <protection hidden="1"/>
    </xf>
    <xf numFmtId="0" fontId="7" fillId="0" borderId="8" xfId="1" applyNumberFormat="1" applyFont="1" applyFill="1" applyBorder="1" applyAlignment="1" applyProtection="1">
      <protection hidden="1"/>
    </xf>
    <xf numFmtId="0" fontId="1" fillId="4" borderId="0" xfId="1" applyFill="1"/>
    <xf numFmtId="0" fontId="11" fillId="4" borderId="22" xfId="1" applyNumberFormat="1" applyFont="1" applyFill="1" applyBorder="1" applyAlignment="1" applyProtection="1">
      <alignment horizontal="center" vertical="center"/>
      <protection hidden="1"/>
    </xf>
    <xf numFmtId="0" fontId="11" fillId="4" borderId="21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Alignment="1" applyProtection="1">
      <protection hidden="1"/>
    </xf>
    <xf numFmtId="0" fontId="12" fillId="4" borderId="0" xfId="1" applyNumberFormat="1" applyFont="1" applyFill="1" applyAlignment="1" applyProtection="1">
      <alignment horizontal="right"/>
      <protection hidden="1"/>
    </xf>
    <xf numFmtId="0" fontId="1" fillId="4" borderId="0" xfId="1" applyFill="1" applyProtection="1">
      <protection hidden="1"/>
    </xf>
    <xf numFmtId="0" fontId="7" fillId="4" borderId="0" xfId="1" applyNumberFormat="1" applyFont="1" applyFill="1" applyAlignment="1" applyProtection="1">
      <alignment horizontal="left"/>
      <protection hidden="1"/>
    </xf>
    <xf numFmtId="0" fontId="1" fillId="4" borderId="0" xfId="1" applyNumberFormat="1" applyFont="1" applyFill="1" applyAlignment="1" applyProtection="1">
      <protection hidden="1"/>
    </xf>
    <xf numFmtId="0" fontId="2" fillId="4" borderId="0" xfId="1" applyNumberFormat="1" applyFont="1" applyFill="1" applyAlignment="1" applyProtection="1">
      <alignment horizontal="centerContinuous"/>
      <protection hidden="1"/>
    </xf>
    <xf numFmtId="0" fontId="12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 vertical="center"/>
      <protection hidden="1"/>
    </xf>
    <xf numFmtId="0" fontId="2" fillId="4" borderId="0" xfId="1" applyNumberFormat="1" applyFont="1" applyFill="1" applyAlignment="1" applyProtection="1">
      <alignment horizontal="centerContinuous" vertical="top"/>
      <protection hidden="1"/>
    </xf>
    <xf numFmtId="0" fontId="3" fillId="4" borderId="0" xfId="1" applyNumberFormat="1" applyFont="1" applyFill="1" applyAlignment="1" applyProtection="1">
      <alignment horizontal="centerContinuous"/>
      <protection hidden="1"/>
    </xf>
    <xf numFmtId="0" fontId="3" fillId="4" borderId="0" xfId="1" applyNumberFormat="1" applyFont="1" applyFill="1" applyAlignment="1" applyProtection="1">
      <alignment horizontal="right"/>
      <protection hidden="1"/>
    </xf>
    <xf numFmtId="0" fontId="6" fillId="4" borderId="3" xfId="1" applyNumberFormat="1" applyFont="1" applyFill="1" applyBorder="1" applyAlignment="1" applyProtection="1">
      <alignment horizontal="right" vertical="center"/>
      <protection hidden="1"/>
    </xf>
    <xf numFmtId="0" fontId="11" fillId="4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4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protection hidden="1"/>
    </xf>
    <xf numFmtId="0" fontId="8" fillId="0" borderId="35" xfId="1" applyNumberFormat="1" applyFont="1" applyFill="1" applyBorder="1" applyAlignment="1" applyProtection="1">
      <protection hidden="1"/>
    </xf>
    <xf numFmtId="0" fontId="8" fillId="0" borderId="36" xfId="1" applyNumberFormat="1" applyFont="1" applyFill="1" applyBorder="1" applyAlignment="1" applyProtection="1">
      <protection hidden="1"/>
    </xf>
    <xf numFmtId="170" fontId="7" fillId="0" borderId="2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3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5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3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56" xfId="1" applyNumberFormat="1" applyFont="1" applyFill="1" applyBorder="1" applyAlignment="1" applyProtection="1">
      <alignment horizontal="center" vertical="center"/>
      <protection hidden="1"/>
    </xf>
    <xf numFmtId="1" fontId="8" fillId="0" borderId="3" xfId="1" applyNumberFormat="1" applyFont="1" applyFill="1" applyBorder="1" applyAlignment="1" applyProtection="1">
      <alignment horizontal="center" vertical="center"/>
      <protection hidden="1"/>
    </xf>
    <xf numFmtId="167" fontId="8" fillId="0" borderId="3" xfId="1" applyNumberFormat="1" applyFont="1" applyFill="1" applyBorder="1" applyAlignment="1" applyProtection="1">
      <alignment horizontal="center" vertical="center"/>
      <protection hidden="1"/>
    </xf>
    <xf numFmtId="166" fontId="8" fillId="0" borderId="3" xfId="1" applyNumberFormat="1" applyFont="1" applyFill="1" applyBorder="1" applyAlignment="1" applyProtection="1">
      <alignment horizontal="center" vertical="center"/>
      <protection hidden="1"/>
    </xf>
    <xf numFmtId="172" fontId="7" fillId="3" borderId="12" xfId="1" applyNumberFormat="1" applyFont="1" applyFill="1" applyBorder="1" applyAlignment="1" applyProtection="1">
      <alignment horizontal="right" vertical="center"/>
      <protection hidden="1"/>
    </xf>
    <xf numFmtId="172" fontId="7" fillId="3" borderId="34" xfId="1" applyNumberFormat="1" applyFont="1" applyFill="1" applyBorder="1" applyAlignment="1" applyProtection="1">
      <alignment horizontal="right" vertical="center"/>
      <protection hidden="1"/>
    </xf>
    <xf numFmtId="172" fontId="7" fillId="3" borderId="17" xfId="1" applyNumberFormat="1" applyFont="1" applyFill="1" applyBorder="1" applyAlignment="1" applyProtection="1">
      <alignment horizontal="right" vertical="center"/>
      <protection hidden="1"/>
    </xf>
    <xf numFmtId="172" fontId="7" fillId="3" borderId="33" xfId="1" applyNumberFormat="1" applyFont="1" applyFill="1" applyBorder="1" applyAlignment="1" applyProtection="1">
      <alignment horizontal="right" vertical="center"/>
      <protection hidden="1"/>
    </xf>
    <xf numFmtId="4" fontId="9" fillId="0" borderId="29" xfId="1" applyNumberFormat="1" applyFont="1" applyFill="1" applyBorder="1" applyAlignment="1" applyProtection="1">
      <alignment horizontal="center" vertical="center"/>
      <protection hidden="1"/>
    </xf>
    <xf numFmtId="4" fontId="6" fillId="0" borderId="30" xfId="1" applyNumberFormat="1" applyFont="1" applyFill="1" applyBorder="1" applyAlignment="1" applyProtection="1">
      <alignment horizontal="center" vertical="center"/>
      <protection hidden="1"/>
    </xf>
    <xf numFmtId="4" fontId="9" fillId="0" borderId="28" xfId="1" applyNumberFormat="1" applyFont="1" applyFill="1" applyBorder="1" applyAlignment="1" applyProtection="1">
      <alignment horizontal="right" vertical="center"/>
      <protection hidden="1"/>
    </xf>
    <xf numFmtId="4" fontId="9" fillId="0" borderId="31" xfId="1" applyNumberFormat="1" applyFont="1" applyFill="1" applyBorder="1" applyAlignment="1" applyProtection="1">
      <alignment horizontal="right" vertical="center"/>
      <protection hidden="1"/>
    </xf>
    <xf numFmtId="4" fontId="8" fillId="0" borderId="18" xfId="1" applyNumberFormat="1" applyFont="1" applyFill="1" applyBorder="1" applyAlignment="1" applyProtection="1">
      <alignment horizontal="center" vertical="center"/>
      <protection hidden="1"/>
    </xf>
    <xf numFmtId="4" fontId="6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7" xfId="1" applyNumberFormat="1" applyFont="1" applyFill="1" applyBorder="1" applyAlignment="1" applyProtection="1">
      <alignment horizontal="right" vertical="center"/>
      <protection hidden="1"/>
    </xf>
    <xf numFmtId="4" fontId="14" fillId="0" borderId="18" xfId="1" applyNumberFormat="1" applyFont="1" applyFill="1" applyBorder="1" applyAlignment="1" applyProtection="1">
      <alignment horizontal="center" vertical="center"/>
      <protection hidden="1"/>
    </xf>
    <xf numFmtId="4" fontId="15" fillId="0" borderId="13" xfId="1" applyNumberFormat="1" applyFont="1" applyFill="1" applyBorder="1" applyAlignment="1" applyProtection="1">
      <alignment horizontal="center" vertical="center"/>
      <protection hidden="1"/>
    </xf>
    <xf numFmtId="4" fontId="14" fillId="0" borderId="17" xfId="1" applyNumberFormat="1" applyFont="1" applyFill="1" applyBorder="1" applyAlignment="1" applyProtection="1">
      <alignment horizontal="right" vertical="center"/>
      <protection hidden="1"/>
    </xf>
    <xf numFmtId="4" fontId="14" fillId="0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18" xfId="1" applyNumberFormat="1" applyFont="1" applyFill="1" applyBorder="1" applyAlignment="1" applyProtection="1">
      <alignment horizontal="center" vertical="center"/>
      <protection hidden="1"/>
    </xf>
    <xf numFmtId="4" fontId="7" fillId="0" borderId="17" xfId="1" applyNumberFormat="1" applyFont="1" applyFill="1" applyBorder="1" applyAlignment="1" applyProtection="1">
      <alignment horizontal="right" vertical="center"/>
      <protection hidden="1"/>
    </xf>
    <xf numFmtId="4" fontId="7" fillId="0" borderId="33" xfId="1" applyNumberFormat="1" applyFont="1" applyFill="1" applyBorder="1" applyAlignment="1" applyProtection="1">
      <alignment horizontal="right" vertical="center"/>
      <protection hidden="1"/>
    </xf>
    <xf numFmtId="4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2" xfId="1" applyNumberFormat="1" applyFont="1" applyFill="1" applyBorder="1" applyAlignment="1" applyProtection="1">
      <alignment horizontal="right" vertical="center"/>
      <protection hidden="1"/>
    </xf>
    <xf numFmtId="4" fontId="7" fillId="3" borderId="34" xfId="1" applyNumberFormat="1" applyFont="1" applyFill="1" applyBorder="1" applyAlignment="1" applyProtection="1">
      <alignment horizontal="right" vertical="center"/>
      <protection hidden="1"/>
    </xf>
    <xf numFmtId="4" fontId="14" fillId="0" borderId="8" xfId="1" applyNumberFormat="1" applyFont="1" applyFill="1" applyBorder="1" applyAlignment="1" applyProtection="1">
      <alignment horizontal="center" vertical="center"/>
      <protection hidden="1"/>
    </xf>
    <xf numFmtId="4" fontId="14" fillId="0" borderId="9" xfId="1" applyNumberFormat="1" applyFont="1" applyFill="1" applyBorder="1" applyAlignment="1" applyProtection="1">
      <alignment horizontal="right" vertical="center"/>
      <protection hidden="1"/>
    </xf>
    <xf numFmtId="4" fontId="14" fillId="0" borderId="7" xfId="1" applyNumberFormat="1" applyFont="1" applyFill="1" applyBorder="1" applyAlignment="1" applyProtection="1">
      <alignment horizontal="right" vertical="center"/>
      <protection hidden="1"/>
    </xf>
    <xf numFmtId="4" fontId="7" fillId="3" borderId="18" xfId="1" applyNumberFormat="1" applyFont="1" applyFill="1" applyBorder="1" applyAlignment="1" applyProtection="1">
      <alignment horizontal="center" vertical="center"/>
      <protection hidden="1"/>
    </xf>
    <xf numFmtId="4" fontId="7" fillId="3" borderId="17" xfId="1" applyNumberFormat="1" applyFont="1" applyFill="1" applyBorder="1" applyAlignment="1" applyProtection="1">
      <alignment horizontal="right" vertical="center"/>
      <protection hidden="1"/>
    </xf>
    <xf numFmtId="4" fontId="7" fillId="3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8" xfId="1" applyNumberFormat="1" applyFont="1" applyFill="1" applyBorder="1" applyAlignment="1" applyProtection="1">
      <alignment horizontal="center" vertical="center"/>
      <protection hidden="1"/>
    </xf>
    <xf numFmtId="4" fontId="7" fillId="0" borderId="9" xfId="1" applyNumberFormat="1" applyFont="1" applyFill="1" applyBorder="1" applyAlignment="1" applyProtection="1">
      <alignment horizontal="right" vertical="center"/>
      <protection hidden="1"/>
    </xf>
    <xf numFmtId="4" fontId="7" fillId="0" borderId="7" xfId="1" applyNumberFormat="1" applyFont="1" applyFill="1" applyBorder="1" applyAlignment="1" applyProtection="1">
      <alignment horizontal="right" vertical="center"/>
      <protection hidden="1"/>
    </xf>
    <xf numFmtId="4" fontId="8" fillId="0" borderId="8" xfId="1" applyNumberFormat="1" applyFont="1" applyFill="1" applyBorder="1" applyAlignment="1" applyProtection="1">
      <alignment horizontal="center" vertical="center"/>
      <protection hidden="1"/>
    </xf>
    <xf numFmtId="4" fontId="8" fillId="0" borderId="9" xfId="1" applyNumberFormat="1" applyFont="1" applyFill="1" applyBorder="1" applyAlignment="1" applyProtection="1">
      <alignment horizontal="right" vertical="center"/>
      <protection hidden="1"/>
    </xf>
    <xf numFmtId="4" fontId="8" fillId="0" borderId="7" xfId="1" applyNumberFormat="1" applyFont="1" applyFill="1" applyBorder="1" applyAlignment="1" applyProtection="1">
      <alignment horizontal="right" vertical="center"/>
      <protection hidden="1"/>
    </xf>
    <xf numFmtId="4" fontId="7" fillId="4" borderId="14" xfId="1" applyNumberFormat="1" applyFont="1" applyFill="1" applyBorder="1" applyAlignment="1" applyProtection="1">
      <alignment horizontal="center" vertical="center"/>
      <protection hidden="1"/>
    </xf>
    <xf numFmtId="4" fontId="7" fillId="4" borderId="12" xfId="1" applyNumberFormat="1" applyFont="1" applyFill="1" applyBorder="1" applyAlignment="1" applyProtection="1">
      <alignment horizontal="right" vertical="center"/>
      <protection hidden="1"/>
    </xf>
    <xf numFmtId="4" fontId="8" fillId="0" borderId="14" xfId="1" applyNumberFormat="1" applyFont="1" applyFill="1" applyBorder="1" applyAlignment="1" applyProtection="1">
      <alignment horizontal="center" vertical="center"/>
      <protection hidden="1"/>
    </xf>
    <xf numFmtId="4" fontId="8" fillId="0" borderId="14" xfId="1" applyNumberFormat="1" applyFont="1" applyFill="1" applyBorder="1" applyAlignment="1" applyProtection="1">
      <alignment horizontal="right" vertical="center"/>
      <protection hidden="1"/>
    </xf>
    <xf numFmtId="4" fontId="4" fillId="5" borderId="3" xfId="1" applyNumberFormat="1" applyFont="1" applyFill="1" applyBorder="1" applyAlignment="1" applyProtection="1">
      <protection hidden="1"/>
    </xf>
    <xf numFmtId="4" fontId="4" fillId="5" borderId="2" xfId="1" applyNumberFormat="1" applyFont="1" applyFill="1" applyBorder="1" applyAlignment="1" applyProtection="1">
      <protection hidden="1"/>
    </xf>
    <xf numFmtId="4" fontId="4" fillId="5" borderId="24" xfId="1" applyNumberFormat="1" applyFont="1" applyFill="1" applyBorder="1" applyAlignment="1" applyProtection="1">
      <protection hidden="1"/>
    </xf>
    <xf numFmtId="4" fontId="4" fillId="5" borderId="25" xfId="1" applyNumberFormat="1" applyFont="1" applyFill="1" applyBorder="1" applyAlignment="1" applyProtection="1">
      <protection hidden="1"/>
    </xf>
    <xf numFmtId="172" fontId="8" fillId="0" borderId="41" xfId="1" applyNumberFormat="1" applyFont="1" applyFill="1" applyBorder="1" applyAlignment="1" applyProtection="1">
      <alignment horizontal="right" vertical="center"/>
      <protection hidden="1"/>
    </xf>
    <xf numFmtId="172" fontId="8" fillId="0" borderId="12" xfId="1" applyNumberFormat="1" applyFont="1" applyFill="1" applyBorder="1" applyAlignment="1" applyProtection="1">
      <alignment horizontal="right" vertical="center"/>
      <protection hidden="1"/>
    </xf>
    <xf numFmtId="172" fontId="8" fillId="0" borderId="17" xfId="1" applyNumberFormat="1" applyFont="1" applyFill="1" applyBorder="1" applyAlignment="1" applyProtection="1">
      <alignment horizontal="right" vertical="center"/>
      <protection hidden="1"/>
    </xf>
    <xf numFmtId="172" fontId="13" fillId="5" borderId="51" xfId="1" applyNumberFormat="1" applyFont="1" applyFill="1" applyBorder="1" applyAlignment="1" applyProtection="1">
      <protection hidden="1"/>
    </xf>
    <xf numFmtId="172" fontId="8" fillId="0" borderId="28" xfId="1" applyNumberFormat="1" applyFont="1" applyFill="1" applyBorder="1" applyAlignment="1" applyProtection="1">
      <alignment horizontal="right" vertical="center"/>
      <protection hidden="1"/>
    </xf>
    <xf numFmtId="172" fontId="14" fillId="0" borderId="17" xfId="1" applyNumberFormat="1" applyFont="1" applyFill="1" applyBorder="1" applyAlignment="1" applyProtection="1">
      <alignment horizontal="right" vertical="center"/>
      <protection hidden="1"/>
    </xf>
    <xf numFmtId="172" fontId="14" fillId="0" borderId="33" xfId="1" applyNumberFormat="1" applyFont="1" applyFill="1" applyBorder="1" applyAlignment="1" applyProtection="1">
      <alignment horizontal="right" vertical="center"/>
      <protection hidden="1"/>
    </xf>
    <xf numFmtId="172" fontId="7" fillId="0" borderId="17" xfId="1" applyNumberFormat="1" applyFont="1" applyFill="1" applyBorder="1" applyAlignment="1" applyProtection="1">
      <alignment horizontal="right" vertical="center"/>
      <protection hidden="1"/>
    </xf>
    <xf numFmtId="172" fontId="7" fillId="0" borderId="33" xfId="1" applyNumberFormat="1" applyFont="1" applyFill="1" applyBorder="1" applyAlignment="1" applyProtection="1">
      <alignment horizontal="right" vertical="center"/>
      <protection hidden="1"/>
    </xf>
    <xf numFmtId="172" fontId="14" fillId="0" borderId="9" xfId="1" applyNumberFormat="1" applyFont="1" applyFill="1" applyBorder="1" applyAlignment="1" applyProtection="1">
      <alignment horizontal="right" vertical="center"/>
      <protection hidden="1"/>
    </xf>
    <xf numFmtId="172" fontId="14" fillId="0" borderId="7" xfId="1" applyNumberFormat="1" applyFont="1" applyFill="1" applyBorder="1" applyAlignment="1" applyProtection="1">
      <alignment horizontal="right" vertical="center"/>
      <protection hidden="1"/>
    </xf>
    <xf numFmtId="172" fontId="7" fillId="0" borderId="9" xfId="1" applyNumberFormat="1" applyFont="1" applyFill="1" applyBorder="1" applyAlignment="1" applyProtection="1">
      <alignment horizontal="right" vertical="center"/>
      <protection hidden="1"/>
    </xf>
    <xf numFmtId="172" fontId="7" fillId="0" borderId="7" xfId="1" applyNumberFormat="1" applyFont="1" applyFill="1" applyBorder="1" applyAlignment="1" applyProtection="1">
      <alignment horizontal="right" vertical="center"/>
      <protection hidden="1"/>
    </xf>
    <xf numFmtId="172" fontId="8" fillId="0" borderId="9" xfId="1" applyNumberFormat="1" applyFont="1" applyFill="1" applyBorder="1" applyAlignment="1" applyProtection="1">
      <alignment horizontal="right" vertical="center"/>
      <protection hidden="1"/>
    </xf>
    <xf numFmtId="172" fontId="8" fillId="0" borderId="7" xfId="1" applyNumberFormat="1" applyFont="1" applyFill="1" applyBorder="1" applyAlignment="1" applyProtection="1">
      <alignment horizontal="right" vertical="center"/>
      <protection hidden="1"/>
    </xf>
    <xf numFmtId="172" fontId="8" fillId="5" borderId="24" xfId="1" applyNumberFormat="1" applyFont="1" applyFill="1" applyBorder="1" applyAlignment="1" applyProtection="1">
      <protection hidden="1"/>
    </xf>
    <xf numFmtId="2" fontId="8" fillId="4" borderId="29" xfId="1" applyNumberFormat="1" applyFont="1" applyFill="1" applyBorder="1" applyAlignment="1" applyProtection="1">
      <alignment horizontal="center" vertical="center"/>
      <protection hidden="1"/>
    </xf>
    <xf numFmtId="2" fontId="7" fillId="4" borderId="30" xfId="1" applyNumberFormat="1" applyFont="1" applyFill="1" applyBorder="1" applyAlignment="1" applyProtection="1">
      <alignment horizontal="center" vertical="center"/>
      <protection hidden="1"/>
    </xf>
    <xf numFmtId="2" fontId="8" fillId="4" borderId="28" xfId="1" applyNumberFormat="1" applyFont="1" applyFill="1" applyBorder="1" applyAlignment="1" applyProtection="1">
      <alignment horizontal="right" vertical="center"/>
      <protection hidden="1"/>
    </xf>
    <xf numFmtId="2" fontId="7" fillId="4" borderId="18" xfId="1" applyNumberFormat="1" applyFont="1" applyFill="1" applyBorder="1" applyAlignment="1" applyProtection="1">
      <alignment horizontal="center" vertical="center"/>
      <protection hidden="1"/>
    </xf>
    <xf numFmtId="2" fontId="7" fillId="4" borderId="13" xfId="1" applyNumberFormat="1" applyFont="1" applyFill="1" applyBorder="1" applyAlignment="1" applyProtection="1">
      <alignment horizontal="center" vertical="center"/>
      <protection hidden="1"/>
    </xf>
    <xf numFmtId="2" fontId="7" fillId="4" borderId="17" xfId="1" applyNumberFormat="1" applyFont="1" applyFill="1" applyBorder="1" applyAlignment="1" applyProtection="1">
      <alignment horizontal="right" vertical="center"/>
      <protection hidden="1"/>
    </xf>
    <xf numFmtId="2" fontId="7" fillId="4" borderId="33" xfId="1" applyNumberFormat="1" applyFont="1" applyFill="1" applyBorder="1" applyAlignment="1" applyProtection="1">
      <alignment horizontal="right" vertical="center"/>
      <protection hidden="1"/>
    </xf>
    <xf numFmtId="2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2" xfId="1" applyNumberFormat="1" applyFont="1" applyFill="1" applyBorder="1" applyAlignment="1" applyProtection="1">
      <alignment horizontal="right" vertical="center"/>
      <protection hidden="1"/>
    </xf>
    <xf numFmtId="2" fontId="7" fillId="3" borderId="34" xfId="1" applyNumberFormat="1" applyFont="1" applyFill="1" applyBorder="1" applyAlignment="1" applyProtection="1">
      <alignment horizontal="right" vertical="center"/>
      <protection hidden="1"/>
    </xf>
    <xf numFmtId="2" fontId="7" fillId="4" borderId="8" xfId="1" applyNumberFormat="1" applyFont="1" applyFill="1" applyBorder="1" applyAlignment="1" applyProtection="1">
      <alignment horizontal="center" vertical="center"/>
      <protection hidden="1"/>
    </xf>
    <xf numFmtId="2" fontId="7" fillId="4" borderId="9" xfId="1" applyNumberFormat="1" applyFont="1" applyFill="1" applyBorder="1" applyAlignment="1" applyProtection="1">
      <alignment horizontal="right" vertical="center"/>
      <protection hidden="1"/>
    </xf>
    <xf numFmtId="2" fontId="7" fillId="4" borderId="7" xfId="1" applyNumberFormat="1" applyFont="1" applyFill="1" applyBorder="1" applyAlignment="1" applyProtection="1">
      <alignment horizontal="right" vertical="center"/>
      <protection hidden="1"/>
    </xf>
    <xf numFmtId="2" fontId="7" fillId="3" borderId="17" xfId="1" applyNumberFormat="1" applyFont="1" applyFill="1" applyBorder="1" applyAlignment="1" applyProtection="1">
      <alignment horizontal="right" vertical="center"/>
      <protection hidden="1"/>
    </xf>
    <xf numFmtId="2" fontId="7" fillId="3" borderId="33" xfId="1" applyNumberFormat="1" applyFont="1" applyFill="1" applyBorder="1" applyAlignment="1" applyProtection="1">
      <alignment horizontal="right" vertical="center"/>
      <protection hidden="1"/>
    </xf>
    <xf numFmtId="2" fontId="8" fillId="4" borderId="8" xfId="1" applyNumberFormat="1" applyFont="1" applyFill="1" applyBorder="1" applyAlignment="1" applyProtection="1">
      <alignment horizontal="center" vertical="center"/>
      <protection hidden="1"/>
    </xf>
    <xf numFmtId="2" fontId="8" fillId="4" borderId="9" xfId="1" applyNumberFormat="1" applyFont="1" applyFill="1" applyBorder="1" applyAlignment="1" applyProtection="1">
      <alignment horizontal="right" vertical="center"/>
      <protection hidden="1"/>
    </xf>
    <xf numFmtId="2" fontId="7" fillId="4" borderId="12" xfId="1" applyNumberFormat="1" applyFont="1" applyFill="1" applyBorder="1" applyAlignment="1" applyProtection="1">
      <alignment horizontal="right" vertical="center"/>
      <protection hidden="1"/>
    </xf>
    <xf numFmtId="2" fontId="7" fillId="4" borderId="34" xfId="1" applyNumberFormat="1" applyFont="1" applyFill="1" applyBorder="1" applyAlignment="1" applyProtection="1">
      <alignment horizontal="right" vertical="center"/>
      <protection hidden="1"/>
    </xf>
    <xf numFmtId="2" fontId="8" fillId="4" borderId="24" xfId="1" applyNumberFormat="1" applyFont="1" applyFill="1" applyBorder="1" applyAlignment="1" applyProtection="1">
      <alignment horizontal="center" vertical="center"/>
      <protection hidden="1"/>
    </xf>
    <xf numFmtId="2" fontId="8" fillId="4" borderId="56" xfId="1" applyNumberFormat="1" applyFont="1" applyFill="1" applyBorder="1" applyAlignment="1" applyProtection="1">
      <alignment horizontal="right" vertical="center"/>
      <protection hidden="1"/>
    </xf>
    <xf numFmtId="2" fontId="7" fillId="4" borderId="62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alignment horizontal="right" vertical="center"/>
      <protection hidden="1"/>
    </xf>
    <xf numFmtId="2" fontId="8" fillId="4" borderId="36" xfId="1" applyNumberFormat="1" applyFont="1" applyFill="1" applyBorder="1" applyAlignment="1" applyProtection="1">
      <protection hidden="1"/>
    </xf>
    <xf numFmtId="2" fontId="8" fillId="4" borderId="63" xfId="1" applyNumberFormat="1" applyFont="1" applyFill="1" applyBorder="1" applyAlignment="1" applyProtection="1">
      <protection hidden="1"/>
    </xf>
    <xf numFmtId="0" fontId="6" fillId="0" borderId="0" xfId="22" applyFont="1" applyFill="1" applyAlignment="1" applyProtection="1"/>
    <xf numFmtId="0" fontId="6" fillId="0" borderId="0" xfId="22" applyFont="1" applyFill="1" applyAlignment="1" applyProtection="1">
      <alignment wrapText="1"/>
    </xf>
    <xf numFmtId="0" fontId="6" fillId="0" borderId="0" xfId="22" applyFont="1" applyFill="1" applyProtection="1"/>
    <xf numFmtId="173" fontId="6" fillId="0" borderId="0" xfId="23" applyNumberFormat="1" applyFont="1" applyFill="1" applyProtection="1"/>
    <xf numFmtId="0" fontId="6" fillId="0" borderId="0" xfId="22" applyFont="1" applyFill="1" applyProtection="1">
      <protection locked="0"/>
    </xf>
    <xf numFmtId="0" fontId="6" fillId="0" borderId="0" xfId="22" applyFont="1"/>
    <xf numFmtId="0" fontId="6" fillId="0" borderId="0" xfId="22" applyFont="1" applyFill="1" applyAlignment="1" applyProtection="1">
      <protection locked="0"/>
    </xf>
    <xf numFmtId="173" fontId="6" fillId="0" borderId="0" xfId="23" applyNumberFormat="1" applyFont="1" applyFill="1" applyAlignment="1" applyProtection="1">
      <alignment horizontal="center"/>
      <protection locked="0"/>
    </xf>
    <xf numFmtId="173" fontId="6" fillId="0" borderId="0" xfId="23" applyNumberFormat="1" applyFont="1" applyFill="1" applyAlignment="1" applyProtection="1">
      <alignment horizontal="right"/>
      <protection locked="0"/>
    </xf>
    <xf numFmtId="0" fontId="22" fillId="0" borderId="67" xfId="22" applyFont="1" applyBorder="1" applyAlignment="1">
      <alignment horizontal="center" vertical="center" wrapText="1"/>
    </xf>
    <xf numFmtId="0" fontId="22" fillId="0" borderId="68" xfId="22" applyFont="1" applyBorder="1" applyAlignment="1">
      <alignment horizontal="center" vertical="center" wrapText="1"/>
    </xf>
    <xf numFmtId="0" fontId="23" fillId="6" borderId="60" xfId="22" applyFont="1" applyFill="1" applyBorder="1" applyAlignment="1">
      <alignment horizontal="center" vertical="center" wrapText="1"/>
    </xf>
    <xf numFmtId="0" fontId="23" fillId="6" borderId="52" xfId="22" applyFont="1" applyFill="1" applyBorder="1" applyAlignment="1">
      <alignment horizontal="center" vertical="center" wrapText="1"/>
    </xf>
    <xf numFmtId="0" fontId="4" fillId="0" borderId="0" xfId="22" applyFont="1"/>
    <xf numFmtId="0" fontId="23" fillId="0" borderId="46" xfId="22" applyFont="1" applyBorder="1" applyAlignment="1">
      <alignment horizontal="center" vertical="center" wrapText="1"/>
    </xf>
    <xf numFmtId="0" fontId="23" fillId="0" borderId="14" xfId="22" applyFont="1" applyBorder="1" applyAlignment="1">
      <alignment horizontal="left" vertical="top" wrapText="1"/>
    </xf>
    <xf numFmtId="0" fontId="23" fillId="0" borderId="14" xfId="22" applyFont="1" applyBorder="1" applyAlignment="1">
      <alignment horizontal="center" wrapText="1"/>
    </xf>
    <xf numFmtId="0" fontId="23" fillId="0" borderId="34" xfId="22" applyFont="1" applyBorder="1" applyAlignment="1">
      <alignment horizontal="center" wrapText="1"/>
    </xf>
    <xf numFmtId="0" fontId="22" fillId="0" borderId="46" xfId="22" applyFont="1" applyBorder="1" applyAlignment="1">
      <alignment horizontal="center" vertical="center" wrapText="1"/>
    </xf>
    <xf numFmtId="0" fontId="22" fillId="0" borderId="14" xfId="22" applyFont="1" applyBorder="1" applyAlignment="1">
      <alignment horizontal="left" vertical="top" wrapText="1"/>
    </xf>
    <xf numFmtId="0" fontId="22" fillId="0" borderId="14" xfId="22" applyFont="1" applyBorder="1" applyAlignment="1">
      <alignment horizontal="center" wrapText="1"/>
    </xf>
    <xf numFmtId="0" fontId="22" fillId="0" borderId="34" xfId="22" applyFont="1" applyBorder="1" applyAlignment="1">
      <alignment horizontal="center" wrapText="1"/>
    </xf>
    <xf numFmtId="0" fontId="23" fillId="6" borderId="46" xfId="22" applyFont="1" applyFill="1" applyBorder="1" applyAlignment="1">
      <alignment horizontal="center" vertical="center" wrapText="1"/>
    </xf>
    <xf numFmtId="0" fontId="23" fillId="6" borderId="14" xfId="22" applyFont="1" applyFill="1" applyBorder="1" applyAlignment="1">
      <alignment horizontal="left" vertical="center" wrapText="1"/>
    </xf>
    <xf numFmtId="0" fontId="24" fillId="0" borderId="14" xfId="22" applyFont="1" applyBorder="1" applyAlignment="1">
      <alignment horizontal="left" vertical="top" wrapText="1"/>
    </xf>
    <xf numFmtId="0" fontId="24" fillId="0" borderId="14" xfId="22" applyFont="1" applyBorder="1" applyAlignment="1">
      <alignment horizontal="center" wrapText="1"/>
    </xf>
    <xf numFmtId="0" fontId="24" fillId="0" borderId="34" xfId="22" applyFont="1" applyBorder="1" applyAlignment="1">
      <alignment horizontal="center" wrapText="1"/>
    </xf>
    <xf numFmtId="49" fontId="6" fillId="0" borderId="46" xfId="22" applyNumberFormat="1" applyFont="1" applyBorder="1" applyAlignment="1" applyProtection="1">
      <alignment horizontal="center"/>
    </xf>
    <xf numFmtId="0" fontId="6" fillId="0" borderId="14" xfId="22" applyFont="1" applyBorder="1" applyAlignment="1">
      <alignment horizontal="left" vertical="top" wrapText="1"/>
    </xf>
    <xf numFmtId="0" fontId="6" fillId="4" borderId="14" xfId="2" applyFont="1" applyFill="1" applyBorder="1" applyAlignment="1">
      <alignment vertical="top" wrapText="1"/>
    </xf>
    <xf numFmtId="0" fontId="24" fillId="0" borderId="46" xfId="22" applyFont="1" applyBorder="1" applyAlignment="1">
      <alignment horizontal="center" vertical="center" wrapText="1"/>
    </xf>
    <xf numFmtId="0" fontId="22" fillId="0" borderId="65" xfId="22" applyFont="1" applyBorder="1" applyAlignment="1">
      <alignment horizontal="center" vertical="center" wrapText="1"/>
    </xf>
    <xf numFmtId="0" fontId="23" fillId="0" borderId="2" xfId="22" applyFont="1" applyBorder="1" applyAlignment="1">
      <alignment wrapText="1"/>
    </xf>
    <xf numFmtId="0" fontId="23" fillId="0" borderId="2" xfId="22" applyFont="1" applyBorder="1" applyAlignment="1">
      <alignment horizontal="center" wrapText="1"/>
    </xf>
    <xf numFmtId="0" fontId="6" fillId="0" borderId="0" xfId="22" applyFont="1" applyAlignment="1">
      <alignment vertical="center"/>
    </xf>
    <xf numFmtId="0" fontId="1" fillId="0" borderId="0" xfId="1" applyNumberFormat="1" applyFont="1" applyFill="1" applyAlignment="1" applyProtection="1">
      <alignment horizontal="center"/>
      <protection hidden="1"/>
    </xf>
    <xf numFmtId="0" fontId="7" fillId="0" borderId="0" xfId="1" applyNumberFormat="1" applyFont="1" applyFill="1" applyAlignment="1" applyProtection="1">
      <alignment horizontal="center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8" xfId="1" applyNumberFormat="1" applyFont="1" applyFill="1" applyBorder="1" applyAlignment="1" applyProtection="1">
      <alignment horizontal="center" vertical="center"/>
      <protection hidden="1"/>
    </xf>
    <xf numFmtId="165" fontId="8" fillId="0" borderId="17" xfId="1" applyNumberFormat="1" applyFont="1" applyFill="1" applyBorder="1" applyAlignment="1" applyProtection="1">
      <alignment horizontal="center" vertical="center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4" fontId="6" fillId="3" borderId="13" xfId="1" applyNumberFormat="1" applyFont="1" applyFill="1" applyBorder="1" applyAlignment="1" applyProtection="1">
      <alignment horizontal="center" vertical="center"/>
      <protection hidden="1"/>
    </xf>
    <xf numFmtId="0" fontId="7" fillId="3" borderId="18" xfId="1" applyNumberFormat="1" applyFont="1" applyFill="1" applyBorder="1" applyAlignment="1" applyProtection="1">
      <alignment horizontal="center" vertical="center"/>
      <protection hidden="1"/>
    </xf>
    <xf numFmtId="168" fontId="15" fillId="0" borderId="1" xfId="1" applyNumberFormat="1" applyFont="1" applyFill="1" applyBorder="1" applyAlignment="1" applyProtection="1">
      <alignment horizontal="center" vertical="center"/>
      <protection hidden="1"/>
    </xf>
    <xf numFmtId="167" fontId="14" fillId="0" borderId="12" xfId="1" applyNumberFormat="1" applyFont="1" applyFill="1" applyBorder="1" applyAlignment="1" applyProtection="1">
      <alignment horizontal="center" vertical="center"/>
      <protection hidden="1"/>
    </xf>
    <xf numFmtId="1" fontId="14" fillId="0" borderId="13" xfId="1" applyNumberFormat="1" applyFont="1" applyFill="1" applyBorder="1" applyAlignment="1" applyProtection="1">
      <alignment horizontal="center" vertical="center"/>
      <protection hidden="1"/>
    </xf>
    <xf numFmtId="167" fontId="14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20" xfId="1" applyNumberFormat="1" applyFont="1" applyFill="1" applyBorder="1" applyAlignment="1" applyProtection="1">
      <alignment horizontal="center" vertical="center"/>
      <protection hidden="1"/>
    </xf>
    <xf numFmtId="170" fontId="7" fillId="2" borderId="16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Font="1"/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1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center" vertical="center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20" xfId="1" applyNumberFormat="1" applyFont="1" applyFill="1" applyBorder="1" applyAlignment="1" applyProtection="1">
      <alignment horizontal="center" vertical="center"/>
      <protection hidden="1"/>
    </xf>
    <xf numFmtId="168" fontId="6" fillId="0" borderId="53" xfId="1" applyNumberFormat="1" applyFont="1" applyFill="1" applyBorder="1" applyAlignment="1" applyProtection="1">
      <alignment horizontal="center" vertical="center"/>
      <protection hidden="1"/>
    </xf>
    <xf numFmtId="4" fontId="6" fillId="0" borderId="53" xfId="1" applyNumberFormat="1" applyFont="1" applyFill="1" applyBorder="1" applyAlignment="1" applyProtection="1">
      <alignment horizontal="center" vertical="center"/>
      <protection hidden="1"/>
    </xf>
    <xf numFmtId="4" fontId="7" fillId="3" borderId="14" xfId="1" applyNumberFormat="1" applyFont="1" applyFill="1" applyBorder="1" applyAlignment="1" applyProtection="1">
      <alignment horizontal="right" vertical="center"/>
      <protection hidden="1"/>
    </xf>
    <xf numFmtId="4" fontId="7" fillId="0" borderId="12" xfId="1" applyNumberFormat="1" applyFont="1" applyFill="1" applyBorder="1" applyAlignment="1" applyProtection="1">
      <alignment horizontal="right" vertical="center"/>
      <protection hidden="1"/>
    </xf>
    <xf numFmtId="0" fontId="7" fillId="3" borderId="14" xfId="1" applyNumberFormat="1" applyFont="1" applyFill="1" applyBorder="1" applyAlignment="1" applyProtection="1">
      <alignment horizontal="center" vertical="center"/>
      <protection hidden="1"/>
    </xf>
    <xf numFmtId="170" fontId="14" fillId="2" borderId="16" xfId="1" applyNumberFormat="1" applyFont="1" applyFill="1" applyBorder="1" applyAlignment="1" applyProtection="1">
      <alignment horizontal="left" vertical="center" wrapText="1"/>
      <protection hidden="1"/>
    </xf>
    <xf numFmtId="165" fontId="14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4" fillId="0" borderId="13" xfId="1" applyNumberFormat="1" applyFont="1" applyFill="1" applyBorder="1" applyAlignment="1" applyProtection="1">
      <alignment horizontal="center" vertical="center"/>
      <protection hidden="1"/>
    </xf>
    <xf numFmtId="1" fontId="8" fillId="0" borderId="13" xfId="1" applyNumberFormat="1" applyFont="1" applyFill="1" applyBorder="1" applyAlignment="1" applyProtection="1">
      <alignment horizontal="center" vertical="center"/>
      <protection hidden="1"/>
    </xf>
    <xf numFmtId="166" fontId="8" fillId="0" borderId="13" xfId="1" applyNumberFormat="1" applyFont="1" applyFill="1" applyBorder="1" applyAlignment="1" applyProtection="1">
      <alignment horizontal="center" vertical="center"/>
      <protection hidden="1"/>
    </xf>
    <xf numFmtId="4" fontId="4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2" xfId="1" applyNumberFormat="1" applyFont="1" applyFill="1" applyBorder="1" applyAlignment="1" applyProtection="1">
      <alignment horizontal="right" vertical="center"/>
      <protection hidden="1"/>
    </xf>
    <xf numFmtId="0" fontId="5" fillId="0" borderId="0" xfId="1" applyNumberFormat="1" applyFont="1" applyFill="1" applyAlignment="1" applyProtection="1">
      <alignment horizontal="right" vertical="center"/>
      <protection hidden="1"/>
    </xf>
    <xf numFmtId="0" fontId="12" fillId="0" borderId="0" xfId="1" applyFont="1"/>
    <xf numFmtId="0" fontId="25" fillId="0" borderId="11" xfId="1" applyNumberFormat="1" applyFont="1" applyFill="1" applyBorder="1" applyAlignment="1" applyProtection="1">
      <protection hidden="1"/>
    </xf>
    <xf numFmtId="168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14" fillId="0" borderId="12" xfId="1" applyNumberFormat="1" applyFont="1" applyFill="1" applyBorder="1" applyAlignment="1" applyProtection="1">
      <alignment horizontal="left" vertical="center" wrapText="1"/>
      <protection hidden="1"/>
    </xf>
    <xf numFmtId="165" fontId="14" fillId="0" borderId="12" xfId="1" applyNumberFormat="1" applyFont="1" applyFill="1" applyBorder="1" applyAlignment="1" applyProtection="1">
      <alignment horizontal="center" vertical="center"/>
      <protection hidden="1"/>
    </xf>
    <xf numFmtId="167" fontId="14" fillId="0" borderId="14" xfId="1" applyNumberFormat="1" applyFont="1" applyFill="1" applyBorder="1" applyAlignment="1" applyProtection="1">
      <alignment horizontal="center" vertical="center"/>
      <protection hidden="1"/>
    </xf>
    <xf numFmtId="166" fontId="14" fillId="0" borderId="13" xfId="1" applyNumberFormat="1" applyFont="1" applyFill="1" applyBorder="1" applyAlignment="1" applyProtection="1">
      <alignment horizontal="center" vertical="center"/>
      <protection hidden="1"/>
    </xf>
    <xf numFmtId="4" fontId="14" fillId="0" borderId="14" xfId="1" applyNumberFormat="1" applyFont="1" applyFill="1" applyBorder="1" applyAlignment="1" applyProtection="1">
      <alignment horizontal="center" vertical="center"/>
      <protection hidden="1"/>
    </xf>
    <xf numFmtId="4" fontId="14" fillId="0" borderId="12" xfId="1" applyNumberFormat="1" applyFont="1" applyFill="1" applyBorder="1" applyAlignment="1" applyProtection="1">
      <alignment horizontal="right" vertical="center"/>
      <protection hidden="1"/>
    </xf>
    <xf numFmtId="0" fontId="25" fillId="0" borderId="0" xfId="1" applyNumberFormat="1" applyFont="1" applyFill="1" applyAlignment="1" applyProtection="1">
      <alignment horizontal="right" vertical="center"/>
      <protection hidden="1"/>
    </xf>
    <xf numFmtId="0" fontId="26" fillId="0" borderId="0" xfId="1" applyNumberFormat="1" applyFont="1" applyFill="1" applyAlignment="1" applyProtection="1">
      <protection hidden="1"/>
    </xf>
    <xf numFmtId="0" fontId="26" fillId="0" borderId="0" xfId="1" applyFont="1"/>
    <xf numFmtId="165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15" fillId="0" borderId="53" xfId="1" applyNumberFormat="1" applyFont="1" applyFill="1" applyBorder="1" applyAlignment="1" applyProtection="1">
      <alignment horizontal="center" vertical="center"/>
      <protection hidden="1"/>
    </xf>
    <xf numFmtId="4" fontId="15" fillId="0" borderId="53" xfId="1" applyNumberFormat="1" applyFont="1" applyFill="1" applyBorder="1" applyAlignment="1" applyProtection="1">
      <alignment horizontal="center" vertical="center"/>
      <protection hidden="1"/>
    </xf>
    <xf numFmtId="169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5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0" xfId="1" applyNumberFormat="1" applyFont="1" applyFill="1" applyBorder="1" applyAlignment="1" applyProtection="1">
      <alignment horizontal="center" vertical="center"/>
      <protection hidden="1"/>
    </xf>
    <xf numFmtId="1" fontId="8" fillId="0" borderId="18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5" fillId="0" borderId="47" xfId="1" applyNumberFormat="1" applyFont="1" applyFill="1" applyBorder="1" applyAlignment="1" applyProtection="1">
      <alignment horizontal="right" vertical="center"/>
      <protection hidden="1"/>
    </xf>
    <xf numFmtId="0" fontId="12" fillId="0" borderId="37" xfId="1" applyNumberFormat="1" applyFont="1" applyFill="1" applyBorder="1" applyAlignment="1" applyProtection="1">
      <protection hidden="1"/>
    </xf>
    <xf numFmtId="168" fontId="7" fillId="0" borderId="53" xfId="1" applyNumberFormat="1" applyFont="1" applyFill="1" applyBorder="1" applyAlignment="1" applyProtection="1">
      <alignment horizontal="center" vertical="center"/>
      <protection hidden="1"/>
    </xf>
    <xf numFmtId="165" fontId="7" fillId="0" borderId="53" xfId="1" applyNumberFormat="1" applyFont="1" applyFill="1" applyBorder="1" applyAlignment="1" applyProtection="1">
      <alignment horizontal="center" vertical="center"/>
      <protection hidden="1"/>
    </xf>
    <xf numFmtId="172" fontId="7" fillId="3" borderId="14" xfId="1" applyNumberFormat="1" applyFont="1" applyFill="1" applyBorder="1" applyAlignment="1" applyProtection="1">
      <alignment horizontal="right" vertical="center"/>
      <protection hidden="1"/>
    </xf>
    <xf numFmtId="172" fontId="7" fillId="0" borderId="12" xfId="1" applyNumberFormat="1" applyFont="1" applyFill="1" applyBorder="1" applyAlignment="1" applyProtection="1">
      <alignment horizontal="right" vertical="center"/>
      <protection hidden="1"/>
    </xf>
    <xf numFmtId="172" fontId="7" fillId="0" borderId="14" xfId="1" applyNumberFormat="1" applyFont="1" applyFill="1" applyBorder="1" applyAlignment="1" applyProtection="1">
      <alignment horizontal="right" vertical="center"/>
      <protection hidden="1"/>
    </xf>
    <xf numFmtId="172" fontId="14" fillId="0" borderId="14" xfId="1" applyNumberFormat="1" applyFont="1" applyFill="1" applyBorder="1" applyAlignment="1" applyProtection="1">
      <alignment horizontal="right" vertical="center"/>
      <protection hidden="1"/>
    </xf>
    <xf numFmtId="168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5" fontId="8" fillId="0" borderId="13" xfId="1" applyNumberFormat="1" applyFont="1" applyFill="1" applyBorder="1" applyAlignment="1" applyProtection="1">
      <alignment horizontal="center" vertical="center"/>
      <protection hidden="1"/>
    </xf>
    <xf numFmtId="172" fontId="8" fillId="0" borderId="14" xfId="1" applyNumberFormat="1" applyFont="1" applyFill="1" applyBorder="1" applyAlignment="1" applyProtection="1">
      <alignment horizontal="right" vertical="center"/>
      <protection hidden="1"/>
    </xf>
    <xf numFmtId="165" fontId="14" fillId="0" borderId="14" xfId="1" applyNumberFormat="1" applyFont="1" applyFill="1" applyBorder="1" applyAlignment="1" applyProtection="1">
      <alignment horizontal="center" vertical="center"/>
      <protection hidden="1"/>
    </xf>
    <xf numFmtId="165" fontId="14" fillId="0" borderId="13" xfId="1" applyNumberFormat="1" applyFont="1" applyFill="1" applyBorder="1" applyAlignment="1" applyProtection="1">
      <alignment horizontal="center" vertical="center"/>
      <protection hidden="1"/>
    </xf>
    <xf numFmtId="172" fontId="14" fillId="0" borderId="12" xfId="1" applyNumberFormat="1" applyFont="1" applyFill="1" applyBorder="1" applyAlignment="1" applyProtection="1">
      <alignment horizontal="right" vertical="center"/>
      <protection hidden="1"/>
    </xf>
    <xf numFmtId="169" fontId="14" fillId="0" borderId="15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52" xfId="1" applyNumberFormat="1" applyFont="1" applyFill="1" applyBorder="1" applyAlignment="1" applyProtection="1">
      <alignment horizontal="center" vertical="center"/>
      <protection hidden="1"/>
    </xf>
    <xf numFmtId="172" fontId="7" fillId="3" borderId="15" xfId="1" applyNumberFormat="1" applyFont="1" applyFill="1" applyBorder="1" applyAlignment="1" applyProtection="1">
      <alignment horizontal="right" vertical="center"/>
      <protection hidden="1"/>
    </xf>
    <xf numFmtId="170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2" fontId="7" fillId="4" borderId="53" xfId="1" applyNumberFormat="1" applyFont="1" applyFill="1" applyBorder="1" applyAlignment="1" applyProtection="1">
      <alignment horizontal="center" vertical="center"/>
      <protection hidden="1"/>
    </xf>
    <xf numFmtId="2" fontId="7" fillId="3" borderId="14" xfId="1" applyNumberFormat="1" applyFont="1" applyFill="1" applyBorder="1" applyAlignment="1" applyProtection="1">
      <alignment horizontal="right" vertical="center"/>
      <protection hidden="1"/>
    </xf>
    <xf numFmtId="0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0" borderId="12" xfId="1" applyNumberFormat="1" applyFont="1" applyFill="1" applyBorder="1" applyAlignment="1" applyProtection="1">
      <alignment horizontal="right" vertical="center"/>
      <protection hidden="1"/>
    </xf>
    <xf numFmtId="2" fontId="7" fillId="0" borderId="14" xfId="1" applyNumberFormat="1" applyFont="1" applyFill="1" applyBorder="1" applyAlignment="1" applyProtection="1">
      <alignment horizontal="right" vertical="center"/>
      <protection hidden="1"/>
    </xf>
    <xf numFmtId="2" fontId="7" fillId="4" borderId="14" xfId="1" applyNumberFormat="1" applyFont="1" applyFill="1" applyBorder="1" applyAlignment="1" applyProtection="1">
      <alignment horizontal="right" vertical="center"/>
      <protection hidden="1"/>
    </xf>
    <xf numFmtId="170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53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5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4" borderId="13" xfId="1" applyNumberFormat="1" applyFont="1" applyFill="1" applyBorder="1" applyAlignment="1" applyProtection="1">
      <alignment horizontal="center" vertical="center"/>
      <protection hidden="1"/>
    </xf>
    <xf numFmtId="2" fontId="8" fillId="0" borderId="12" xfId="1" applyNumberFormat="1" applyFont="1" applyFill="1" applyBorder="1" applyAlignment="1" applyProtection="1">
      <alignment horizontal="right" vertical="center"/>
      <protection hidden="1"/>
    </xf>
    <xf numFmtId="2" fontId="8" fillId="0" borderId="14" xfId="1" applyNumberFormat="1" applyFont="1" applyFill="1" applyBorder="1" applyAlignment="1" applyProtection="1">
      <alignment horizontal="right" vertical="center"/>
      <protection hidden="1"/>
    </xf>
    <xf numFmtId="0" fontId="7" fillId="4" borderId="18" xfId="1" applyNumberFormat="1" applyFont="1" applyFill="1" applyBorder="1" applyAlignment="1" applyProtection="1">
      <alignment horizontal="center" vertical="center"/>
      <protection hidden="1"/>
    </xf>
    <xf numFmtId="168" fontId="14" fillId="0" borderId="4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4" xfId="1" applyNumberFormat="1" applyFont="1" applyBorder="1"/>
    <xf numFmtId="2" fontId="7" fillId="4" borderId="18" xfId="1" applyNumberFormat="1" applyFont="1" applyFill="1" applyBorder="1" applyAlignment="1" applyProtection="1">
      <alignment horizontal="right" vertical="center"/>
      <protection hidden="1"/>
    </xf>
    <xf numFmtId="2" fontId="8" fillId="4" borderId="14" xfId="1" applyNumberFormat="1" applyFont="1" applyFill="1" applyBorder="1" applyAlignment="1" applyProtection="1">
      <alignment horizontal="right" vertical="center"/>
      <protection hidden="1"/>
    </xf>
    <xf numFmtId="170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7" xfId="1" applyNumberFormat="1" applyFont="1" applyFill="1" applyBorder="1" applyAlignment="1" applyProtection="1">
      <alignment horizontal="right" vertical="center"/>
      <protection hidden="1"/>
    </xf>
    <xf numFmtId="2" fontId="7" fillId="0" borderId="18" xfId="1" applyNumberFormat="1" applyFont="1" applyFill="1" applyBorder="1" applyAlignment="1" applyProtection="1">
      <alignment horizontal="right" vertical="center"/>
      <protection hidden="1"/>
    </xf>
    <xf numFmtId="170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" xfId="1" applyNumberFormat="1" applyFont="1" applyFill="1" applyBorder="1" applyAlignment="1" applyProtection="1">
      <alignment horizontal="center" vertical="center"/>
      <protection hidden="1"/>
    </xf>
    <xf numFmtId="2" fontId="7" fillId="4" borderId="3" xfId="1" applyNumberFormat="1" applyFont="1" applyFill="1" applyBorder="1" applyAlignment="1" applyProtection="1">
      <alignment horizontal="center" vertical="center"/>
      <protection hidden="1"/>
    </xf>
    <xf numFmtId="172" fontId="8" fillId="0" borderId="18" xfId="1" applyNumberFormat="1" applyFont="1" applyFill="1" applyBorder="1" applyAlignment="1" applyProtection="1">
      <alignment horizontal="right" vertical="center"/>
      <protection hidden="1"/>
    </xf>
    <xf numFmtId="168" fontId="7" fillId="0" borderId="0" xfId="1" applyNumberFormat="1" applyFont="1" applyFill="1" applyBorder="1" applyAlignment="1" applyProtection="1">
      <alignment horizontal="center" vertical="center"/>
      <protection hidden="1"/>
    </xf>
    <xf numFmtId="2" fontId="7" fillId="4" borderId="0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5" fontId="8" fillId="0" borderId="12" xfId="1" applyNumberFormat="1" applyFont="1" applyFill="1" applyBorder="1" applyAlignment="1" applyProtection="1">
      <alignment horizontal="center" vertical="center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169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12" fillId="0" borderId="0" xfId="1" applyNumberFormat="1" applyFont="1" applyFill="1" applyBorder="1" applyAlignment="1" applyProtection="1"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3" xfId="1" applyNumberFormat="1" applyFont="1" applyFill="1" applyBorder="1" applyAlignment="1" applyProtection="1">
      <alignment horizontal="center" vertical="center"/>
      <protection hidden="1"/>
    </xf>
    <xf numFmtId="165" fontId="8" fillId="0" borderId="53" xfId="1" applyNumberFormat="1" applyFont="1" applyFill="1" applyBorder="1" applyAlignment="1" applyProtection="1">
      <alignment horizontal="center" vertical="center"/>
      <protection hidden="1"/>
    </xf>
    <xf numFmtId="172" fontId="7" fillId="0" borderId="18" xfId="1" applyNumberFormat="1" applyFont="1" applyFill="1" applyBorder="1" applyAlignment="1" applyProtection="1">
      <alignment horizontal="right" vertical="center"/>
      <protection hidden="1"/>
    </xf>
    <xf numFmtId="168" fontId="14" fillId="0" borderId="19" xfId="1" applyNumberFormat="1" applyFont="1" applyFill="1" applyBorder="1" applyAlignment="1" applyProtection="1">
      <alignment horizontal="left" vertical="center" wrapText="1"/>
      <protection hidden="1"/>
    </xf>
    <xf numFmtId="2" fontId="14" fillId="4" borderId="8" xfId="1" applyNumberFormat="1" applyFont="1" applyFill="1" applyBorder="1" applyAlignment="1" applyProtection="1">
      <alignment horizontal="center" vertical="center"/>
      <protection hidden="1"/>
    </xf>
    <xf numFmtId="168" fontId="14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61" xfId="1" applyNumberFormat="1" applyFont="1" applyFill="1" applyBorder="1" applyAlignment="1" applyProtection="1">
      <alignment horizontal="left" vertical="center" wrapText="1"/>
      <protection hidden="1"/>
    </xf>
    <xf numFmtId="2" fontId="14" fillId="4" borderId="18" xfId="1" applyNumberFormat="1" applyFont="1" applyFill="1" applyBorder="1" applyAlignment="1" applyProtection="1">
      <alignment horizontal="center" vertical="center"/>
      <protection hidden="1"/>
    </xf>
    <xf numFmtId="2" fontId="14" fillId="4" borderId="17" xfId="1" applyNumberFormat="1" applyFont="1" applyFill="1" applyBorder="1" applyAlignment="1" applyProtection="1">
      <alignment horizontal="right" vertical="center"/>
      <protection hidden="1"/>
    </xf>
    <xf numFmtId="2" fontId="14" fillId="4" borderId="14" xfId="1" applyNumberFormat="1" applyFont="1" applyFill="1" applyBorder="1" applyAlignment="1" applyProtection="1">
      <alignment horizontal="right" vertical="center"/>
      <protection hidden="1"/>
    </xf>
    <xf numFmtId="2" fontId="14" fillId="4" borderId="9" xfId="1" applyNumberFormat="1" applyFont="1" applyFill="1" applyBorder="1" applyAlignment="1" applyProtection="1">
      <alignment horizontal="right" vertical="center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5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20" xfId="1" applyNumberFormat="1" applyFont="1" applyFill="1" applyBorder="1" applyAlignment="1" applyProtection="1">
      <alignment horizontal="center" vertical="center"/>
      <protection hidden="1"/>
    </xf>
    <xf numFmtId="1" fontId="8" fillId="0" borderId="14" xfId="1" applyNumberFormat="1" applyFont="1" applyFill="1" applyBorder="1" applyAlignment="1" applyProtection="1">
      <alignment horizontal="center" vertical="center"/>
      <protection hidden="1"/>
    </xf>
    <xf numFmtId="166" fontId="8" fillId="0" borderId="12" xfId="1" applyNumberFormat="1" applyFont="1" applyFill="1" applyBorder="1" applyAlignment="1" applyProtection="1">
      <alignment horizontal="center" vertical="center"/>
      <protection hidden="1"/>
    </xf>
    <xf numFmtId="172" fontId="8" fillId="4" borderId="12" xfId="1" applyNumberFormat="1" applyFont="1" applyFill="1" applyBorder="1" applyAlignment="1" applyProtection="1">
      <alignment horizontal="right" vertical="center"/>
      <protection hidden="1"/>
    </xf>
    <xf numFmtId="4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8" fillId="4" borderId="14" xfId="1" applyNumberFormat="1" applyFont="1" applyFill="1" applyBorder="1" applyAlignment="1" applyProtection="1">
      <alignment horizontal="right" vertical="center"/>
      <protection hidden="1"/>
    </xf>
    <xf numFmtId="4" fontId="6" fillId="4" borderId="14" xfId="1" applyNumberFormat="1" applyFont="1" applyFill="1" applyBorder="1" applyAlignment="1" applyProtection="1">
      <alignment horizontal="center" vertical="center"/>
      <protection hidden="1"/>
    </xf>
    <xf numFmtId="4" fontId="7" fillId="4" borderId="14" xfId="1" applyNumberFormat="1" applyFont="1" applyFill="1" applyBorder="1" applyAlignment="1" applyProtection="1">
      <alignment horizontal="right" vertical="center"/>
      <protection hidden="1"/>
    </xf>
    <xf numFmtId="165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4" fontId="15" fillId="4" borderId="14" xfId="1" applyNumberFormat="1" applyFont="1" applyFill="1" applyBorder="1" applyAlignment="1" applyProtection="1">
      <alignment horizontal="center" vertical="center"/>
      <protection hidden="1"/>
    </xf>
    <xf numFmtId="166" fontId="8" fillId="0" borderId="20" xfId="1" applyNumberFormat="1" applyFont="1" applyFill="1" applyBorder="1" applyAlignment="1" applyProtection="1">
      <alignment horizontal="center" vertical="center"/>
      <protection hidden="1"/>
    </xf>
    <xf numFmtId="166" fontId="14" fillId="0" borderId="50" xfId="1" applyNumberFormat="1" applyFont="1" applyFill="1" applyBorder="1" applyAlignment="1" applyProtection="1">
      <alignment horizontal="center" vertical="center"/>
      <protection hidden="1"/>
    </xf>
    <xf numFmtId="170" fontId="7" fillId="0" borderId="6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6" fillId="0" borderId="12" xfId="1" applyNumberFormat="1" applyFont="1" applyFill="1" applyBorder="1" applyAlignment="1" applyProtection="1">
      <alignment horizontal="center" vertical="center"/>
      <protection hidden="1"/>
    </xf>
    <xf numFmtId="0" fontId="7" fillId="3" borderId="20" xfId="1" applyNumberFormat="1" applyFont="1" applyFill="1" applyBorder="1" applyAlignment="1" applyProtection="1">
      <alignment horizontal="center" vertical="center"/>
      <protection hidden="1"/>
    </xf>
    <xf numFmtId="169" fontId="14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15" fillId="0" borderId="12" xfId="1" applyNumberFormat="1" applyFont="1" applyFill="1" applyBorder="1" applyAlignment="1" applyProtection="1">
      <alignment horizontal="center" vertical="center"/>
      <protection hidden="1"/>
    </xf>
    <xf numFmtId="0" fontId="14" fillId="4" borderId="20" xfId="1" applyNumberFormat="1" applyFont="1" applyFill="1" applyBorder="1" applyAlignment="1" applyProtection="1">
      <alignment horizontal="center" vertical="center"/>
      <protection hidden="1"/>
    </xf>
    <xf numFmtId="0" fontId="7" fillId="4" borderId="20" xfId="1" applyNumberFormat="1" applyFont="1" applyFill="1" applyBorder="1" applyAlignment="1" applyProtection="1">
      <alignment horizontal="center" vertical="center"/>
      <protection hidden="1"/>
    </xf>
    <xf numFmtId="4" fontId="7" fillId="4" borderId="8" xfId="1" applyNumberFormat="1" applyFont="1" applyFill="1" applyBorder="1" applyAlignment="1" applyProtection="1">
      <alignment horizontal="center" vertical="center"/>
      <protection hidden="1"/>
    </xf>
    <xf numFmtId="4" fontId="6" fillId="4" borderId="1" xfId="1" applyNumberFormat="1" applyFont="1" applyFill="1" applyBorder="1" applyAlignment="1" applyProtection="1">
      <alignment horizontal="center" vertical="center"/>
      <protection hidden="1"/>
    </xf>
    <xf numFmtId="4" fontId="7" fillId="4" borderId="9" xfId="1" applyNumberFormat="1" applyFont="1" applyFill="1" applyBorder="1" applyAlignment="1" applyProtection="1">
      <alignment horizontal="right" vertical="center"/>
      <protection hidden="1"/>
    </xf>
    <xf numFmtId="4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22" fillId="0" borderId="12" xfId="22" applyFont="1" applyBorder="1" applyAlignment="1">
      <alignment horizontal="center" wrapText="1"/>
    </xf>
    <xf numFmtId="0" fontId="27" fillId="0" borderId="0" xfId="22" applyFont="1"/>
    <xf numFmtId="0" fontId="27" fillId="4" borderId="14" xfId="2" applyFont="1" applyFill="1" applyBorder="1" applyAlignment="1">
      <alignment vertical="top" wrapText="1"/>
    </xf>
    <xf numFmtId="0" fontId="24" fillId="0" borderId="12" xfId="22" applyFont="1" applyBorder="1" applyAlignment="1">
      <alignment horizontal="center" wrapText="1"/>
    </xf>
    <xf numFmtId="3" fontId="22" fillId="0" borderId="14" xfId="22" applyNumberFormat="1" applyFont="1" applyBorder="1" applyAlignment="1">
      <alignment horizontal="center" wrapText="1"/>
    </xf>
    <xf numFmtId="3" fontId="24" fillId="0" borderId="14" xfId="22" applyNumberFormat="1" applyFont="1" applyBorder="1" applyAlignment="1">
      <alignment horizontal="center" wrapText="1"/>
    </xf>
    <xf numFmtId="3" fontId="23" fillId="0" borderId="14" xfId="22" applyNumberFormat="1" applyFont="1" applyBorder="1" applyAlignment="1">
      <alignment horizontal="center" wrapText="1"/>
    </xf>
    <xf numFmtId="3" fontId="23" fillId="6" borderId="14" xfId="22" applyNumberFormat="1" applyFont="1" applyFill="1" applyBorder="1" applyAlignment="1">
      <alignment horizontal="center" vertical="center" wrapText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72" fontId="14" fillId="0" borderId="52" xfId="1" applyNumberFormat="1" applyFont="1" applyFill="1" applyBorder="1" applyAlignment="1" applyProtection="1">
      <alignment horizontal="right" vertical="center"/>
      <protection hidden="1"/>
    </xf>
    <xf numFmtId="0" fontId="7" fillId="0" borderId="20" xfId="1" applyNumberFormat="1" applyFont="1" applyFill="1" applyBorder="1" applyAlignment="1" applyProtection="1">
      <alignment horizontal="center" vertical="center"/>
      <protection hidden="1"/>
    </xf>
    <xf numFmtId="172" fontId="8" fillId="0" borderId="42" xfId="1" applyNumberFormat="1" applyFont="1" applyFill="1" applyBorder="1" applyAlignment="1" applyProtection="1">
      <alignment horizontal="right" vertical="center"/>
      <protection hidden="1"/>
    </xf>
    <xf numFmtId="172" fontId="7" fillId="3" borderId="18" xfId="1" applyNumberFormat="1" applyFont="1" applyFill="1" applyBorder="1" applyAlignment="1" applyProtection="1">
      <alignment horizontal="right" vertical="center"/>
      <protection hidden="1"/>
    </xf>
    <xf numFmtId="168" fontId="14" fillId="0" borderId="37" xfId="1" applyNumberFormat="1" applyFont="1" applyFill="1" applyBorder="1" applyAlignment="1" applyProtection="1">
      <alignment horizontal="left" vertical="center" wrapText="1"/>
      <protection hidden="1"/>
    </xf>
    <xf numFmtId="2" fontId="7" fillId="7" borderId="17" xfId="1" applyNumberFormat="1" applyFont="1" applyFill="1" applyBorder="1" applyAlignment="1" applyProtection="1">
      <alignment horizontal="right" vertical="center"/>
      <protection hidden="1"/>
    </xf>
    <xf numFmtId="170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2" fontId="8" fillId="4" borderId="42" xfId="1" applyNumberFormat="1" applyFont="1" applyFill="1" applyBorder="1" applyAlignment="1" applyProtection="1">
      <alignment horizontal="right" vertical="center"/>
      <protection hidden="1"/>
    </xf>
    <xf numFmtId="2" fontId="7" fillId="3" borderId="18" xfId="1" applyNumberFormat="1" applyFont="1" applyFill="1" applyBorder="1" applyAlignment="1" applyProtection="1">
      <alignment horizontal="right" vertical="center"/>
      <protection hidden="1"/>
    </xf>
    <xf numFmtId="2" fontId="7" fillId="7" borderId="14" xfId="1" applyNumberFormat="1" applyFont="1" applyFill="1" applyBorder="1" applyAlignment="1" applyProtection="1">
      <alignment horizontal="right" vertical="center"/>
      <protection hidden="1"/>
    </xf>
    <xf numFmtId="2" fontId="8" fillId="4" borderId="2" xfId="1" applyNumberFormat="1" applyFont="1" applyFill="1" applyBorder="1" applyAlignment="1" applyProtection="1">
      <alignment horizontal="right" vertical="center"/>
      <protection hidden="1"/>
    </xf>
    <xf numFmtId="170" fontId="8" fillId="0" borderId="20" xfId="1" applyNumberFormat="1" applyFont="1" applyFill="1" applyBorder="1" applyAlignment="1" applyProtection="1">
      <alignment horizontal="left" vertical="center" wrapText="1"/>
      <protection hidden="1"/>
    </xf>
    <xf numFmtId="0" fontId="8" fillId="4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center"/>
      <protection hidden="1"/>
    </xf>
    <xf numFmtId="0" fontId="1" fillId="0" borderId="0" xfId="1" applyAlignment="1" applyProtection="1">
      <alignment horizontal="center"/>
      <protection hidden="1"/>
    </xf>
    <xf numFmtId="0" fontId="1" fillId="0" borderId="0" xfId="1" applyAlignment="1">
      <alignment horizontal="center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69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65" fontId="6" fillId="0" borderId="14" xfId="1" applyNumberFormat="1" applyFont="1" applyFill="1" applyBorder="1" applyAlignment="1" applyProtection="1">
      <alignment horizontal="left" vertical="center" wrapText="1"/>
      <protection hidden="1"/>
    </xf>
    <xf numFmtId="172" fontId="7" fillId="0" borderId="17" xfId="1" applyNumberFormat="1" applyFont="1" applyFill="1" applyBorder="1" applyAlignment="1" applyProtection="1">
      <alignment horizontal="right" vertical="center"/>
      <protection hidden="1"/>
    </xf>
    <xf numFmtId="2" fontId="8" fillId="4" borderId="7" xfId="1" applyNumberFormat="1" applyFont="1" applyFill="1" applyBorder="1" applyAlignment="1" applyProtection="1">
      <alignment horizontal="right" vertical="center"/>
      <protection hidden="1"/>
    </xf>
    <xf numFmtId="2" fontId="8" fillId="4" borderId="17" xfId="1" applyNumberFormat="1" applyFont="1" applyFill="1" applyBorder="1" applyAlignment="1" applyProtection="1">
      <alignment horizontal="right" vertical="center"/>
      <protection hidden="1"/>
    </xf>
    <xf numFmtId="2" fontId="8" fillId="4" borderId="33" xfId="1" applyNumberFormat="1" applyFont="1" applyFill="1" applyBorder="1" applyAlignment="1" applyProtection="1">
      <alignment horizontal="right" vertical="center"/>
      <protection hidden="1"/>
    </xf>
    <xf numFmtId="2" fontId="8" fillId="4" borderId="18" xfId="1" applyNumberFormat="1" applyFont="1" applyFill="1" applyBorder="1" applyAlignment="1" applyProtection="1">
      <alignment horizontal="right" vertical="center"/>
      <protection hidden="1"/>
    </xf>
    <xf numFmtId="2" fontId="8" fillId="3" borderId="12" xfId="1" applyNumberFormat="1" applyFont="1" applyFill="1" applyBorder="1" applyAlignment="1" applyProtection="1">
      <alignment horizontal="right" vertical="center"/>
      <protection hidden="1"/>
    </xf>
    <xf numFmtId="2" fontId="8" fillId="3" borderId="14" xfId="1" applyNumberFormat="1" applyFont="1" applyFill="1" applyBorder="1" applyAlignment="1" applyProtection="1">
      <alignment horizontal="right" vertical="center"/>
      <protection hidden="1"/>
    </xf>
    <xf numFmtId="2" fontId="8" fillId="4" borderId="52" xfId="1" applyNumberFormat="1" applyFont="1" applyFill="1" applyBorder="1" applyAlignment="1" applyProtection="1">
      <alignment horizontal="right" vertical="center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70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69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72" fontId="7" fillId="0" borderId="17" xfId="1" applyNumberFormat="1" applyFont="1" applyFill="1" applyBorder="1" applyAlignment="1" applyProtection="1">
      <alignment horizontal="right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2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32" xfId="1" applyNumberFormat="1" applyFont="1" applyFill="1" applyBorder="1" applyAlignment="1" applyProtection="1">
      <alignment horizontal="left" vertical="center" wrapText="1"/>
      <protection hidden="1"/>
    </xf>
    <xf numFmtId="175" fontId="22" fillId="0" borderId="46" xfId="22" applyNumberFormat="1" applyFont="1" applyBorder="1" applyAlignment="1">
      <alignment horizontal="center" vertical="center" wrapText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69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49" fontId="7" fillId="4" borderId="14" xfId="1" applyNumberFormat="1" applyFont="1" applyFill="1" applyBorder="1" applyAlignment="1" applyProtection="1">
      <alignment horizontal="center" vertical="center"/>
      <protection hidden="1"/>
    </xf>
    <xf numFmtId="4" fontId="23" fillId="0" borderId="2" xfId="22" applyNumberFormat="1" applyFont="1" applyBorder="1" applyAlignment="1">
      <alignment horizontal="center" wrapText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3" fontId="7" fillId="3" borderId="18" xfId="1" applyNumberFormat="1" applyFont="1" applyFill="1" applyBorder="1" applyAlignment="1" applyProtection="1">
      <alignment horizontal="center" vertical="center"/>
      <protection hidden="1"/>
    </xf>
    <xf numFmtId="1" fontId="7" fillId="4" borderId="14" xfId="1" applyNumberFormat="1" applyFont="1" applyFill="1" applyBorder="1" applyAlignment="1" applyProtection="1">
      <alignment horizontal="center" vertical="center"/>
      <protection hidden="1"/>
    </xf>
    <xf numFmtId="3" fontId="23" fillId="0" borderId="66" xfId="22" applyNumberFormat="1" applyFont="1" applyBorder="1" applyAlignment="1">
      <alignment horizontal="center" wrapText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70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4" fontId="23" fillId="0" borderId="14" xfId="22" applyNumberFormat="1" applyFont="1" applyBorder="1" applyAlignment="1">
      <alignment horizontal="center" wrapText="1"/>
    </xf>
    <xf numFmtId="4" fontId="23" fillId="6" borderId="14" xfId="22" applyNumberFormat="1" applyFont="1" applyFill="1" applyBorder="1" applyAlignment="1">
      <alignment horizontal="center" vertical="center" wrapText="1"/>
    </xf>
    <xf numFmtId="4" fontId="7" fillId="4" borderId="17" xfId="1" applyNumberFormat="1" applyFont="1" applyFill="1" applyBorder="1" applyAlignment="1" applyProtection="1">
      <alignment horizontal="right" vertical="center"/>
      <protection hidden="1"/>
    </xf>
    <xf numFmtId="165" fontId="9" fillId="0" borderId="9" xfId="1" applyNumberFormat="1" applyFont="1" applyFill="1" applyBorder="1" applyAlignment="1" applyProtection="1">
      <alignment horizontal="center" vertical="center"/>
      <protection hidden="1"/>
    </xf>
    <xf numFmtId="165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4" fontId="7" fillId="4" borderId="52" xfId="1" applyNumberFormat="1" applyFont="1" applyFill="1" applyBorder="1" applyAlignment="1" applyProtection="1">
      <alignment horizontal="center" vertical="center"/>
      <protection hidden="1"/>
    </xf>
    <xf numFmtId="4" fontId="7" fillId="4" borderId="33" xfId="1" applyNumberFormat="1" applyFont="1" applyFill="1" applyBorder="1" applyAlignment="1" applyProtection="1">
      <alignment horizontal="right" vertical="center"/>
      <protection hidden="1"/>
    </xf>
    <xf numFmtId="3" fontId="7" fillId="3" borderId="8" xfId="1" applyNumberFormat="1" applyFont="1" applyFill="1" applyBorder="1" applyAlignment="1" applyProtection="1">
      <alignment horizontal="center" vertical="center"/>
      <protection hidden="1"/>
    </xf>
    <xf numFmtId="172" fontId="7" fillId="4" borderId="9" xfId="1" applyNumberFormat="1" applyFont="1" applyFill="1" applyBorder="1" applyAlignment="1" applyProtection="1">
      <alignment horizontal="right" vertical="center"/>
      <protection hidden="1"/>
    </xf>
    <xf numFmtId="172" fontId="7" fillId="4" borderId="12" xfId="1" applyNumberFormat="1" applyFont="1" applyFill="1" applyBorder="1" applyAlignment="1" applyProtection="1">
      <alignment horizontal="right" vertical="center"/>
      <protection hidden="1"/>
    </xf>
    <xf numFmtId="172" fontId="7" fillId="4" borderId="14" xfId="1" applyNumberFormat="1" applyFont="1" applyFill="1" applyBorder="1" applyAlignment="1" applyProtection="1">
      <alignment horizontal="right" vertical="center"/>
      <protection hidden="1"/>
    </xf>
    <xf numFmtId="0" fontId="6" fillId="0" borderId="0" xfId="22" applyFont="1" applyFill="1" applyAlignment="1" applyProtection="1"/>
    <xf numFmtId="0" fontId="0" fillId="0" borderId="0" xfId="0" applyAlignment="1"/>
    <xf numFmtId="0" fontId="6" fillId="0" borderId="0" xfId="22" applyFont="1" applyFill="1" applyAlignment="1" applyProtection="1">
      <alignment horizontal="left"/>
    </xf>
    <xf numFmtId="0" fontId="0" fillId="0" borderId="0" xfId="0" applyAlignment="1">
      <alignment horizontal="left"/>
    </xf>
    <xf numFmtId="0" fontId="6" fillId="0" borderId="0" xfId="22" applyFont="1" applyFill="1" applyAlignment="1" applyProtection="1">
      <alignment horizontal="center" vertical="center"/>
      <protection locked="0"/>
    </xf>
    <xf numFmtId="0" fontId="6" fillId="0" borderId="0" xfId="22" applyFont="1" applyFill="1" applyAlignment="1" applyProtection="1">
      <alignment horizontal="center" vertical="center"/>
    </xf>
    <xf numFmtId="0" fontId="6" fillId="0" borderId="0" xfId="22" applyFont="1" applyFill="1" applyAlignment="1" applyProtection="1">
      <alignment horizontal="left" wrapText="1"/>
    </xf>
    <xf numFmtId="0" fontId="0" fillId="0" borderId="0" xfId="0" applyAlignment="1">
      <alignment horizontal="left" wrapText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0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42" xfId="1" applyNumberFormat="1" applyFont="1" applyFill="1" applyBorder="1" applyAlignment="1" applyProtection="1">
      <alignment horizontal="center" vertical="center"/>
      <protection hidden="1"/>
    </xf>
    <xf numFmtId="165" fontId="8" fillId="0" borderId="41" xfId="1" applyNumberFormat="1" applyFont="1" applyFill="1" applyBorder="1" applyAlignment="1" applyProtection="1">
      <alignment horizontal="center" vertical="center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5" fontId="8" fillId="0" borderId="12" xfId="1" applyNumberFormat="1" applyFont="1" applyFill="1" applyBorder="1" applyAlignment="1" applyProtection="1">
      <alignment horizontal="center" vertical="center"/>
      <protection hidden="1"/>
    </xf>
    <xf numFmtId="169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8" xfId="1" applyNumberFormat="1" applyFont="1" applyFill="1" applyBorder="1" applyAlignment="1" applyProtection="1">
      <alignment horizontal="center" vertical="center"/>
      <protection hidden="1"/>
    </xf>
    <xf numFmtId="165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7" fillId="0" borderId="0" xfId="1" applyNumberFormat="1" applyFont="1" applyFill="1" applyAlignment="1" applyProtection="1">
      <alignment horizontal="center" vertical="top"/>
      <protection hidden="1"/>
    </xf>
    <xf numFmtId="0" fontId="0" fillId="0" borderId="0" xfId="0" applyAlignment="1">
      <alignment horizontal="center"/>
    </xf>
    <xf numFmtId="0" fontId="7" fillId="0" borderId="0" xfId="1" applyNumberFormat="1" applyFont="1" applyFill="1" applyAlignment="1" applyProtection="1">
      <alignment horizontal="center"/>
      <protection hidden="1"/>
    </xf>
    <xf numFmtId="0" fontId="7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165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165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27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52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7" fontId="8" fillId="0" borderId="20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2" xfId="1" applyNumberFormat="1" applyFont="1" applyFill="1" applyBorder="1" applyAlignment="1" applyProtection="1">
      <alignment horizontal="left" vertical="center" wrapText="1"/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7" fillId="0" borderId="0" xfId="1" applyFont="1" applyAlignment="1"/>
    <xf numFmtId="172" fontId="8" fillId="0" borderId="18" xfId="1" applyNumberFormat="1" applyFont="1" applyFill="1" applyBorder="1" applyAlignment="1" applyProtection="1">
      <alignment horizontal="right" vertical="center"/>
      <protection hidden="1"/>
    </xf>
    <xf numFmtId="0" fontId="0" fillId="0" borderId="52" xfId="0" applyBorder="1" applyAlignment="1">
      <alignment horizontal="right" vertical="center"/>
    </xf>
    <xf numFmtId="0" fontId="1" fillId="0" borderId="0" xfId="1" applyNumberFormat="1" applyFont="1" applyFill="1" applyAlignment="1" applyProtection="1">
      <protection hidden="1"/>
    </xf>
    <xf numFmtId="169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0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72" fontId="7" fillId="0" borderId="17" xfId="1" applyNumberFormat="1" applyFont="1" applyFill="1" applyBorder="1" applyAlignment="1" applyProtection="1">
      <alignment horizontal="right" vertical="center"/>
      <protection hidden="1"/>
    </xf>
    <xf numFmtId="172" fontId="7" fillId="0" borderId="15" xfId="1" applyNumberFormat="1" applyFont="1" applyFill="1" applyBorder="1" applyAlignment="1" applyProtection="1">
      <alignment horizontal="right" vertical="center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2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8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top"/>
      <protection hidden="1"/>
    </xf>
    <xf numFmtId="0" fontId="30" fillId="0" borderId="0" xfId="0" applyFont="1" applyAlignment="1"/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168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6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60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5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2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8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3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6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69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53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69" xfId="1" applyNumberFormat="1" applyFont="1" applyFill="1" applyBorder="1" applyAlignment="1" applyProtection="1">
      <alignment horizontal="left" vertical="center" wrapText="1"/>
      <protection hidden="1"/>
    </xf>
    <xf numFmtId="0" fontId="7" fillId="4" borderId="0" xfId="1" applyNumberFormat="1" applyFont="1" applyFill="1" applyAlignment="1" applyProtection="1">
      <alignment horizontal="left"/>
      <protection hidden="1"/>
    </xf>
    <xf numFmtId="0" fontId="7" fillId="0" borderId="0" xfId="1" applyNumberFormat="1" applyFont="1" applyFill="1" applyAlignment="1" applyProtection="1">
      <alignment horizontal="center" shrinkToFit="1"/>
      <protection locked="0" hidden="1"/>
    </xf>
    <xf numFmtId="0" fontId="0" fillId="0" borderId="0" xfId="0" applyAlignment="1" applyProtection="1">
      <alignment shrinkToFit="1"/>
      <protection locked="0"/>
    </xf>
    <xf numFmtId="168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9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9" xfId="1" applyNumberFormat="1" applyFont="1" applyFill="1" applyBorder="1" applyAlignment="1" applyProtection="1">
      <alignment horizontal="left" vertical="center" wrapText="1"/>
      <protection hidden="1"/>
    </xf>
  </cellXfs>
  <cellStyles count="24">
    <cellStyle name="Обычный" xfId="0" builtinId="0"/>
    <cellStyle name="Обычный 2" xfId="1"/>
    <cellStyle name="Обычный 2 10" xfId="4"/>
    <cellStyle name="Обычный 2 11" xfId="5"/>
    <cellStyle name="Обычный 2 12" xfId="6"/>
    <cellStyle name="Обычный 2 13" xfId="7"/>
    <cellStyle name="Обычный 2 14" xfId="8"/>
    <cellStyle name="Обычный 2 15" xfId="9"/>
    <cellStyle name="Обычный 2 2" xfId="10"/>
    <cellStyle name="Обычный 2 2 2" xfId="11"/>
    <cellStyle name="Обычный 2 2 3" xfId="12"/>
    <cellStyle name="Обычный 2 3" xfId="13"/>
    <cellStyle name="Обычный 2 4" xfId="14"/>
    <cellStyle name="Обычный 2 5" xfId="15"/>
    <cellStyle name="Обычный 2 6" xfId="16"/>
    <cellStyle name="Обычный 2 7" xfId="17"/>
    <cellStyle name="Обычный 2 8" xfId="18"/>
    <cellStyle name="Обычный 2 9" xfId="19"/>
    <cellStyle name="Обычный 3" xfId="2"/>
    <cellStyle name="Обычный 3 2" xfId="20"/>
    <cellStyle name="Обычный 3 3" xfId="21"/>
    <cellStyle name="Обычный 8" xfId="22"/>
    <cellStyle name="Финансовый 2" xfId="3"/>
    <cellStyle name="Финансовый 4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7;&#1077;&#1084;&#1092;&#1080;&#1088;&#1072;%20&#1056;&#1072;&#1076;&#1080;&#1082;&#1086;&#1074;&#1085;&#1072;/Desktop/&#1056;&#1077;&#1096;%20&#1086;%20&#1074;&#1085;&#1077;&#1089;%20&#1080;&#1079;&#1084;&#1077;&#1085;%20&#1074;%20&#1073;&#1102;&#1076;%2024.12.2021/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7;&#1077;&#1084;&#1092;&#1080;&#1088;&#1072;%20&#1056;&#1072;&#1076;&#1080;&#1082;&#1086;&#1074;&#1085;&#1072;/Desktop/&#1056;&#1077;&#1096;%20&#1086;%20&#1074;&#1085;&#1077;&#1089;%20&#1080;&#1079;&#1084;&#1077;&#1085;%20&#1074;%20&#1073;&#1102;&#1076;%2024.12.2021/Documents%20and%20Settings/Admin/&#1052;&#1086;&#1080;%20&#1076;&#1086;&#1082;&#1091;&#1084;&#1077;&#1085;&#1090;&#1099;/&#1052;&#1086;&#1080;%20&#1076;&#1086;&#1082;&#1091;&#1084;&#1077;&#1085;&#1090;&#1099;/&#1056;&#1077;&#1096;&#1077;&#1085;&#1080;&#1103;/2016/&#1056;&#1077;&#1096;&#1077;&#1085;&#1080;&#1077;%20&#1086;%20&#1073;&#1102;&#1076;&#1078;&#1077;&#1090;&#1077;%202017/&#1055;&#1088;&#1080;&#1083;&#1086;&#1078;&#1077;&#1085;&#1080;&#1103;%20&#1082;%20&#1088;&#1077;&#1096;&#1077;&#1085;&#1080;&#1102;%20&#1086;%20&#1073;&#1102;&#1076;&#1078;&#1077;&#1090;&#1077;%20&#1085;&#1072;%202017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рматив дох"/>
      <sheetName val="коды адм"/>
      <sheetName val="доходы"/>
      <sheetName val="источники"/>
      <sheetName val="Ведомст"/>
      <sheetName val="Функц"/>
      <sheetName val="РзПр"/>
      <sheetName val="КЦСР"/>
      <sheetName val="прогр замств"/>
      <sheetName val="муниц гаран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2">
          <cell r="X14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1"/>
  <sheetViews>
    <sheetView view="pageBreakPreview" topLeftCell="A49" zoomScaleNormal="120" zoomScaleSheetLayoutView="100" workbookViewId="0">
      <selection activeCell="D53" sqref="D53"/>
    </sheetView>
  </sheetViews>
  <sheetFormatPr defaultRowHeight="12.75" x14ac:dyDescent="0.2"/>
  <cols>
    <col min="1" max="1" width="0.140625" style="335" customWidth="1"/>
    <col min="2" max="2" width="21.28515625" style="364" customWidth="1"/>
    <col min="3" max="3" width="48.85546875" style="335" customWidth="1"/>
    <col min="4" max="4" width="18.5703125" style="335" customWidth="1"/>
    <col min="5" max="5" width="14.140625" style="335" customWidth="1"/>
    <col min="6" max="6" width="14.28515625" style="335" customWidth="1"/>
    <col min="7" max="7" width="3.140625" style="335" customWidth="1"/>
    <col min="8" max="256" width="9.140625" style="335"/>
    <col min="257" max="257" width="0.140625" style="335" customWidth="1"/>
    <col min="258" max="258" width="22" style="335" customWidth="1"/>
    <col min="259" max="259" width="51" style="335" customWidth="1"/>
    <col min="260" max="262" width="13.7109375" style="335" customWidth="1"/>
    <col min="263" max="512" width="9.140625" style="335"/>
    <col min="513" max="513" width="0.140625" style="335" customWidth="1"/>
    <col min="514" max="514" width="22" style="335" customWidth="1"/>
    <col min="515" max="515" width="51" style="335" customWidth="1"/>
    <col min="516" max="518" width="13.7109375" style="335" customWidth="1"/>
    <col min="519" max="768" width="9.140625" style="335"/>
    <col min="769" max="769" width="0.140625" style="335" customWidth="1"/>
    <col min="770" max="770" width="22" style="335" customWidth="1"/>
    <col min="771" max="771" width="51" style="335" customWidth="1"/>
    <col min="772" max="774" width="13.7109375" style="335" customWidth="1"/>
    <col min="775" max="1024" width="9.140625" style="335"/>
    <col min="1025" max="1025" width="0.140625" style="335" customWidth="1"/>
    <col min="1026" max="1026" width="22" style="335" customWidth="1"/>
    <col min="1027" max="1027" width="51" style="335" customWidth="1"/>
    <col min="1028" max="1030" width="13.7109375" style="335" customWidth="1"/>
    <col min="1031" max="1280" width="9.140625" style="335"/>
    <col min="1281" max="1281" width="0.140625" style="335" customWidth="1"/>
    <col min="1282" max="1282" width="22" style="335" customWidth="1"/>
    <col min="1283" max="1283" width="51" style="335" customWidth="1"/>
    <col min="1284" max="1286" width="13.7109375" style="335" customWidth="1"/>
    <col min="1287" max="1536" width="9.140625" style="335"/>
    <col min="1537" max="1537" width="0.140625" style="335" customWidth="1"/>
    <col min="1538" max="1538" width="22" style="335" customWidth="1"/>
    <col min="1539" max="1539" width="51" style="335" customWidth="1"/>
    <col min="1540" max="1542" width="13.7109375" style="335" customWidth="1"/>
    <col min="1543" max="1792" width="9.140625" style="335"/>
    <col min="1793" max="1793" width="0.140625" style="335" customWidth="1"/>
    <col min="1794" max="1794" width="22" style="335" customWidth="1"/>
    <col min="1795" max="1795" width="51" style="335" customWidth="1"/>
    <col min="1796" max="1798" width="13.7109375" style="335" customWidth="1"/>
    <col min="1799" max="2048" width="9.140625" style="335"/>
    <col min="2049" max="2049" width="0.140625" style="335" customWidth="1"/>
    <col min="2050" max="2050" width="22" style="335" customWidth="1"/>
    <col min="2051" max="2051" width="51" style="335" customWidth="1"/>
    <col min="2052" max="2054" width="13.7109375" style="335" customWidth="1"/>
    <col min="2055" max="2304" width="9.140625" style="335"/>
    <col min="2305" max="2305" width="0.140625" style="335" customWidth="1"/>
    <col min="2306" max="2306" width="22" style="335" customWidth="1"/>
    <col min="2307" max="2307" width="51" style="335" customWidth="1"/>
    <col min="2308" max="2310" width="13.7109375" style="335" customWidth="1"/>
    <col min="2311" max="2560" width="9.140625" style="335"/>
    <col min="2561" max="2561" width="0.140625" style="335" customWidth="1"/>
    <col min="2562" max="2562" width="22" style="335" customWidth="1"/>
    <col min="2563" max="2563" width="51" style="335" customWidth="1"/>
    <col min="2564" max="2566" width="13.7109375" style="335" customWidth="1"/>
    <col min="2567" max="2816" width="9.140625" style="335"/>
    <col min="2817" max="2817" width="0.140625" style="335" customWidth="1"/>
    <col min="2818" max="2818" width="22" style="335" customWidth="1"/>
    <col min="2819" max="2819" width="51" style="335" customWidth="1"/>
    <col min="2820" max="2822" width="13.7109375" style="335" customWidth="1"/>
    <col min="2823" max="3072" width="9.140625" style="335"/>
    <col min="3073" max="3073" width="0.140625" style="335" customWidth="1"/>
    <col min="3074" max="3074" width="22" style="335" customWidth="1"/>
    <col min="3075" max="3075" width="51" style="335" customWidth="1"/>
    <col min="3076" max="3078" width="13.7109375" style="335" customWidth="1"/>
    <col min="3079" max="3328" width="9.140625" style="335"/>
    <col min="3329" max="3329" width="0.140625" style="335" customWidth="1"/>
    <col min="3330" max="3330" width="22" style="335" customWidth="1"/>
    <col min="3331" max="3331" width="51" style="335" customWidth="1"/>
    <col min="3332" max="3334" width="13.7109375" style="335" customWidth="1"/>
    <col min="3335" max="3584" width="9.140625" style="335"/>
    <col min="3585" max="3585" width="0.140625" style="335" customWidth="1"/>
    <col min="3586" max="3586" width="22" style="335" customWidth="1"/>
    <col min="3587" max="3587" width="51" style="335" customWidth="1"/>
    <col min="3588" max="3590" width="13.7109375" style="335" customWidth="1"/>
    <col min="3591" max="3840" width="9.140625" style="335"/>
    <col min="3841" max="3841" width="0.140625" style="335" customWidth="1"/>
    <col min="3842" max="3842" width="22" style="335" customWidth="1"/>
    <col min="3843" max="3843" width="51" style="335" customWidth="1"/>
    <col min="3844" max="3846" width="13.7109375" style="335" customWidth="1"/>
    <col min="3847" max="4096" width="9.140625" style="335"/>
    <col min="4097" max="4097" width="0.140625" style="335" customWidth="1"/>
    <col min="4098" max="4098" width="22" style="335" customWidth="1"/>
    <col min="4099" max="4099" width="51" style="335" customWidth="1"/>
    <col min="4100" max="4102" width="13.7109375" style="335" customWidth="1"/>
    <col min="4103" max="4352" width="9.140625" style="335"/>
    <col min="4353" max="4353" width="0.140625" style="335" customWidth="1"/>
    <col min="4354" max="4354" width="22" style="335" customWidth="1"/>
    <col min="4355" max="4355" width="51" style="335" customWidth="1"/>
    <col min="4356" max="4358" width="13.7109375" style="335" customWidth="1"/>
    <col min="4359" max="4608" width="9.140625" style="335"/>
    <col min="4609" max="4609" width="0.140625" style="335" customWidth="1"/>
    <col min="4610" max="4610" width="22" style="335" customWidth="1"/>
    <col min="4611" max="4611" width="51" style="335" customWidth="1"/>
    <col min="4612" max="4614" width="13.7109375" style="335" customWidth="1"/>
    <col min="4615" max="4864" width="9.140625" style="335"/>
    <col min="4865" max="4865" width="0.140625" style="335" customWidth="1"/>
    <col min="4866" max="4866" width="22" style="335" customWidth="1"/>
    <col min="4867" max="4867" width="51" style="335" customWidth="1"/>
    <col min="4868" max="4870" width="13.7109375" style="335" customWidth="1"/>
    <col min="4871" max="5120" width="9.140625" style="335"/>
    <col min="5121" max="5121" width="0.140625" style="335" customWidth="1"/>
    <col min="5122" max="5122" width="22" style="335" customWidth="1"/>
    <col min="5123" max="5123" width="51" style="335" customWidth="1"/>
    <col min="5124" max="5126" width="13.7109375" style="335" customWidth="1"/>
    <col min="5127" max="5376" width="9.140625" style="335"/>
    <col min="5377" max="5377" width="0.140625" style="335" customWidth="1"/>
    <col min="5378" max="5378" width="22" style="335" customWidth="1"/>
    <col min="5379" max="5379" width="51" style="335" customWidth="1"/>
    <col min="5380" max="5382" width="13.7109375" style="335" customWidth="1"/>
    <col min="5383" max="5632" width="9.140625" style="335"/>
    <col min="5633" max="5633" width="0.140625" style="335" customWidth="1"/>
    <col min="5634" max="5634" width="22" style="335" customWidth="1"/>
    <col min="5635" max="5635" width="51" style="335" customWidth="1"/>
    <col min="5636" max="5638" width="13.7109375" style="335" customWidth="1"/>
    <col min="5639" max="5888" width="9.140625" style="335"/>
    <col min="5889" max="5889" width="0.140625" style="335" customWidth="1"/>
    <col min="5890" max="5890" width="22" style="335" customWidth="1"/>
    <col min="5891" max="5891" width="51" style="335" customWidth="1"/>
    <col min="5892" max="5894" width="13.7109375" style="335" customWidth="1"/>
    <col min="5895" max="6144" width="9.140625" style="335"/>
    <col min="6145" max="6145" width="0.140625" style="335" customWidth="1"/>
    <col min="6146" max="6146" width="22" style="335" customWidth="1"/>
    <col min="6147" max="6147" width="51" style="335" customWidth="1"/>
    <col min="6148" max="6150" width="13.7109375" style="335" customWidth="1"/>
    <col min="6151" max="6400" width="9.140625" style="335"/>
    <col min="6401" max="6401" width="0.140625" style="335" customWidth="1"/>
    <col min="6402" max="6402" width="22" style="335" customWidth="1"/>
    <col min="6403" max="6403" width="51" style="335" customWidth="1"/>
    <col min="6404" max="6406" width="13.7109375" style="335" customWidth="1"/>
    <col min="6407" max="6656" width="9.140625" style="335"/>
    <col min="6657" max="6657" width="0.140625" style="335" customWidth="1"/>
    <col min="6658" max="6658" width="22" style="335" customWidth="1"/>
    <col min="6659" max="6659" width="51" style="335" customWidth="1"/>
    <col min="6660" max="6662" width="13.7109375" style="335" customWidth="1"/>
    <col min="6663" max="6912" width="9.140625" style="335"/>
    <col min="6913" max="6913" width="0.140625" style="335" customWidth="1"/>
    <col min="6914" max="6914" width="22" style="335" customWidth="1"/>
    <col min="6915" max="6915" width="51" style="335" customWidth="1"/>
    <col min="6916" max="6918" width="13.7109375" style="335" customWidth="1"/>
    <col min="6919" max="7168" width="9.140625" style="335"/>
    <col min="7169" max="7169" width="0.140625" style="335" customWidth="1"/>
    <col min="7170" max="7170" width="22" style="335" customWidth="1"/>
    <col min="7171" max="7171" width="51" style="335" customWidth="1"/>
    <col min="7172" max="7174" width="13.7109375" style="335" customWidth="1"/>
    <col min="7175" max="7424" width="9.140625" style="335"/>
    <col min="7425" max="7425" width="0.140625" style="335" customWidth="1"/>
    <col min="7426" max="7426" width="22" style="335" customWidth="1"/>
    <col min="7427" max="7427" width="51" style="335" customWidth="1"/>
    <col min="7428" max="7430" width="13.7109375" style="335" customWidth="1"/>
    <col min="7431" max="7680" width="9.140625" style="335"/>
    <col min="7681" max="7681" width="0.140625" style="335" customWidth="1"/>
    <col min="7682" max="7682" width="22" style="335" customWidth="1"/>
    <col min="7683" max="7683" width="51" style="335" customWidth="1"/>
    <col min="7684" max="7686" width="13.7109375" style="335" customWidth="1"/>
    <col min="7687" max="7936" width="9.140625" style="335"/>
    <col min="7937" max="7937" width="0.140625" style="335" customWidth="1"/>
    <col min="7938" max="7938" width="22" style="335" customWidth="1"/>
    <col min="7939" max="7939" width="51" style="335" customWidth="1"/>
    <col min="7940" max="7942" width="13.7109375" style="335" customWidth="1"/>
    <col min="7943" max="8192" width="9.140625" style="335"/>
    <col min="8193" max="8193" width="0.140625" style="335" customWidth="1"/>
    <col min="8194" max="8194" width="22" style="335" customWidth="1"/>
    <col min="8195" max="8195" width="51" style="335" customWidth="1"/>
    <col min="8196" max="8198" width="13.7109375" style="335" customWidth="1"/>
    <col min="8199" max="8448" width="9.140625" style="335"/>
    <col min="8449" max="8449" width="0.140625" style="335" customWidth="1"/>
    <col min="8450" max="8450" width="22" style="335" customWidth="1"/>
    <col min="8451" max="8451" width="51" style="335" customWidth="1"/>
    <col min="8452" max="8454" width="13.7109375" style="335" customWidth="1"/>
    <col min="8455" max="8704" width="9.140625" style="335"/>
    <col min="8705" max="8705" width="0.140625" style="335" customWidth="1"/>
    <col min="8706" max="8706" width="22" style="335" customWidth="1"/>
    <col min="8707" max="8707" width="51" style="335" customWidth="1"/>
    <col min="8708" max="8710" width="13.7109375" style="335" customWidth="1"/>
    <col min="8711" max="8960" width="9.140625" style="335"/>
    <col min="8961" max="8961" width="0.140625" style="335" customWidth="1"/>
    <col min="8962" max="8962" width="22" style="335" customWidth="1"/>
    <col min="8963" max="8963" width="51" style="335" customWidth="1"/>
    <col min="8964" max="8966" width="13.7109375" style="335" customWidth="1"/>
    <col min="8967" max="9216" width="9.140625" style="335"/>
    <col min="9217" max="9217" width="0.140625" style="335" customWidth="1"/>
    <col min="9218" max="9218" width="22" style="335" customWidth="1"/>
    <col min="9219" max="9219" width="51" style="335" customWidth="1"/>
    <col min="9220" max="9222" width="13.7109375" style="335" customWidth="1"/>
    <col min="9223" max="9472" width="9.140625" style="335"/>
    <col min="9473" max="9473" width="0.140625" style="335" customWidth="1"/>
    <col min="9474" max="9474" width="22" style="335" customWidth="1"/>
    <col min="9475" max="9475" width="51" style="335" customWidth="1"/>
    <col min="9476" max="9478" width="13.7109375" style="335" customWidth="1"/>
    <col min="9479" max="9728" width="9.140625" style="335"/>
    <col min="9729" max="9729" width="0.140625" style="335" customWidth="1"/>
    <col min="9730" max="9730" width="22" style="335" customWidth="1"/>
    <col min="9731" max="9731" width="51" style="335" customWidth="1"/>
    <col min="9732" max="9734" width="13.7109375" style="335" customWidth="1"/>
    <col min="9735" max="9984" width="9.140625" style="335"/>
    <col min="9985" max="9985" width="0.140625" style="335" customWidth="1"/>
    <col min="9986" max="9986" width="22" style="335" customWidth="1"/>
    <col min="9987" max="9987" width="51" style="335" customWidth="1"/>
    <col min="9988" max="9990" width="13.7109375" style="335" customWidth="1"/>
    <col min="9991" max="10240" width="9.140625" style="335"/>
    <col min="10241" max="10241" width="0.140625" style="335" customWidth="1"/>
    <col min="10242" max="10242" width="22" style="335" customWidth="1"/>
    <col min="10243" max="10243" width="51" style="335" customWidth="1"/>
    <col min="10244" max="10246" width="13.7109375" style="335" customWidth="1"/>
    <col min="10247" max="10496" width="9.140625" style="335"/>
    <col min="10497" max="10497" width="0.140625" style="335" customWidth="1"/>
    <col min="10498" max="10498" width="22" style="335" customWidth="1"/>
    <col min="10499" max="10499" width="51" style="335" customWidth="1"/>
    <col min="10500" max="10502" width="13.7109375" style="335" customWidth="1"/>
    <col min="10503" max="10752" width="9.140625" style="335"/>
    <col min="10753" max="10753" width="0.140625" style="335" customWidth="1"/>
    <col min="10754" max="10754" width="22" style="335" customWidth="1"/>
    <col min="10755" max="10755" width="51" style="335" customWidth="1"/>
    <col min="10756" max="10758" width="13.7109375" style="335" customWidth="1"/>
    <col min="10759" max="11008" width="9.140625" style="335"/>
    <col min="11009" max="11009" width="0.140625" style="335" customWidth="1"/>
    <col min="11010" max="11010" width="22" style="335" customWidth="1"/>
    <col min="11011" max="11011" width="51" style="335" customWidth="1"/>
    <col min="11012" max="11014" width="13.7109375" style="335" customWidth="1"/>
    <col min="11015" max="11264" width="9.140625" style="335"/>
    <col min="11265" max="11265" width="0.140625" style="335" customWidth="1"/>
    <col min="11266" max="11266" width="22" style="335" customWidth="1"/>
    <col min="11267" max="11267" width="51" style="335" customWidth="1"/>
    <col min="11268" max="11270" width="13.7109375" style="335" customWidth="1"/>
    <col min="11271" max="11520" width="9.140625" style="335"/>
    <col min="11521" max="11521" width="0.140625" style="335" customWidth="1"/>
    <col min="11522" max="11522" width="22" style="335" customWidth="1"/>
    <col min="11523" max="11523" width="51" style="335" customWidth="1"/>
    <col min="11524" max="11526" width="13.7109375" style="335" customWidth="1"/>
    <col min="11527" max="11776" width="9.140625" style="335"/>
    <col min="11777" max="11777" width="0.140625" style="335" customWidth="1"/>
    <col min="11778" max="11778" width="22" style="335" customWidth="1"/>
    <col min="11779" max="11779" width="51" style="335" customWidth="1"/>
    <col min="11780" max="11782" width="13.7109375" style="335" customWidth="1"/>
    <col min="11783" max="12032" width="9.140625" style="335"/>
    <col min="12033" max="12033" width="0.140625" style="335" customWidth="1"/>
    <col min="12034" max="12034" width="22" style="335" customWidth="1"/>
    <col min="12035" max="12035" width="51" style="335" customWidth="1"/>
    <col min="12036" max="12038" width="13.7109375" style="335" customWidth="1"/>
    <col min="12039" max="12288" width="9.140625" style="335"/>
    <col min="12289" max="12289" width="0.140625" style="335" customWidth="1"/>
    <col min="12290" max="12290" width="22" style="335" customWidth="1"/>
    <col min="12291" max="12291" width="51" style="335" customWidth="1"/>
    <col min="12292" max="12294" width="13.7109375" style="335" customWidth="1"/>
    <col min="12295" max="12544" width="9.140625" style="335"/>
    <col min="12545" max="12545" width="0.140625" style="335" customWidth="1"/>
    <col min="12546" max="12546" width="22" style="335" customWidth="1"/>
    <col min="12547" max="12547" width="51" style="335" customWidth="1"/>
    <col min="12548" max="12550" width="13.7109375" style="335" customWidth="1"/>
    <col min="12551" max="12800" width="9.140625" style="335"/>
    <col min="12801" max="12801" width="0.140625" style="335" customWidth="1"/>
    <col min="12802" max="12802" width="22" style="335" customWidth="1"/>
    <col min="12803" max="12803" width="51" style="335" customWidth="1"/>
    <col min="12804" max="12806" width="13.7109375" style="335" customWidth="1"/>
    <col min="12807" max="13056" width="9.140625" style="335"/>
    <col min="13057" max="13057" width="0.140625" style="335" customWidth="1"/>
    <col min="13058" max="13058" width="22" style="335" customWidth="1"/>
    <col min="13059" max="13059" width="51" style="335" customWidth="1"/>
    <col min="13060" max="13062" width="13.7109375" style="335" customWidth="1"/>
    <col min="13063" max="13312" width="9.140625" style="335"/>
    <col min="13313" max="13313" width="0.140625" style="335" customWidth="1"/>
    <col min="13314" max="13314" width="22" style="335" customWidth="1"/>
    <col min="13315" max="13315" width="51" style="335" customWidth="1"/>
    <col min="13316" max="13318" width="13.7109375" style="335" customWidth="1"/>
    <col min="13319" max="13568" width="9.140625" style="335"/>
    <col min="13569" max="13569" width="0.140625" style="335" customWidth="1"/>
    <col min="13570" max="13570" width="22" style="335" customWidth="1"/>
    <col min="13571" max="13571" width="51" style="335" customWidth="1"/>
    <col min="13572" max="13574" width="13.7109375" style="335" customWidth="1"/>
    <col min="13575" max="13824" width="9.140625" style="335"/>
    <col min="13825" max="13825" width="0.140625" style="335" customWidth="1"/>
    <col min="13826" max="13826" width="22" style="335" customWidth="1"/>
    <col min="13827" max="13827" width="51" style="335" customWidth="1"/>
    <col min="13828" max="13830" width="13.7109375" style="335" customWidth="1"/>
    <col min="13831" max="14080" width="9.140625" style="335"/>
    <col min="14081" max="14081" width="0.140625" style="335" customWidth="1"/>
    <col min="14082" max="14082" width="22" style="335" customWidth="1"/>
    <col min="14083" max="14083" width="51" style="335" customWidth="1"/>
    <col min="14084" max="14086" width="13.7109375" style="335" customWidth="1"/>
    <col min="14087" max="14336" width="9.140625" style="335"/>
    <col min="14337" max="14337" width="0.140625" style="335" customWidth="1"/>
    <col min="14338" max="14338" width="22" style="335" customWidth="1"/>
    <col min="14339" max="14339" width="51" style="335" customWidth="1"/>
    <col min="14340" max="14342" width="13.7109375" style="335" customWidth="1"/>
    <col min="14343" max="14592" width="9.140625" style="335"/>
    <col min="14593" max="14593" width="0.140625" style="335" customWidth="1"/>
    <col min="14594" max="14594" width="22" style="335" customWidth="1"/>
    <col min="14595" max="14595" width="51" style="335" customWidth="1"/>
    <col min="14596" max="14598" width="13.7109375" style="335" customWidth="1"/>
    <col min="14599" max="14848" width="9.140625" style="335"/>
    <col min="14849" max="14849" width="0.140625" style="335" customWidth="1"/>
    <col min="14850" max="14850" width="22" style="335" customWidth="1"/>
    <col min="14851" max="14851" width="51" style="335" customWidth="1"/>
    <col min="14852" max="14854" width="13.7109375" style="335" customWidth="1"/>
    <col min="14855" max="15104" width="9.140625" style="335"/>
    <col min="15105" max="15105" width="0.140625" style="335" customWidth="1"/>
    <col min="15106" max="15106" width="22" style="335" customWidth="1"/>
    <col min="15107" max="15107" width="51" style="335" customWidth="1"/>
    <col min="15108" max="15110" width="13.7109375" style="335" customWidth="1"/>
    <col min="15111" max="15360" width="9.140625" style="335"/>
    <col min="15361" max="15361" width="0.140625" style="335" customWidth="1"/>
    <col min="15362" max="15362" width="22" style="335" customWidth="1"/>
    <col min="15363" max="15363" width="51" style="335" customWidth="1"/>
    <col min="15364" max="15366" width="13.7109375" style="335" customWidth="1"/>
    <col min="15367" max="15616" width="9.140625" style="335"/>
    <col min="15617" max="15617" width="0.140625" style="335" customWidth="1"/>
    <col min="15618" max="15618" width="22" style="335" customWidth="1"/>
    <col min="15619" max="15619" width="51" style="335" customWidth="1"/>
    <col min="15620" max="15622" width="13.7109375" style="335" customWidth="1"/>
    <col min="15623" max="15872" width="9.140625" style="335"/>
    <col min="15873" max="15873" width="0.140625" style="335" customWidth="1"/>
    <col min="15874" max="15874" width="22" style="335" customWidth="1"/>
    <col min="15875" max="15875" width="51" style="335" customWidth="1"/>
    <col min="15876" max="15878" width="13.7109375" style="335" customWidth="1"/>
    <col min="15879" max="16128" width="9.140625" style="335"/>
    <col min="16129" max="16129" width="0.140625" style="335" customWidth="1"/>
    <col min="16130" max="16130" width="22" style="335" customWidth="1"/>
    <col min="16131" max="16131" width="51" style="335" customWidth="1"/>
    <col min="16132" max="16134" width="13.7109375" style="335" customWidth="1"/>
    <col min="16135" max="16384" width="9.140625" style="335"/>
  </cols>
  <sheetData>
    <row r="1" spans="2:10" ht="15" x14ac:dyDescent="0.25">
      <c r="B1" s="332"/>
      <c r="C1" s="332"/>
      <c r="D1" s="330"/>
      <c r="E1" s="731" t="s">
        <v>307</v>
      </c>
      <c r="F1" s="732"/>
      <c r="G1" s="333"/>
      <c r="H1" s="330"/>
      <c r="I1" s="330"/>
      <c r="J1" s="334"/>
    </row>
    <row r="2" spans="2:10" x14ac:dyDescent="0.2">
      <c r="B2" s="332"/>
      <c r="C2" s="332"/>
      <c r="D2" s="330"/>
      <c r="E2" s="330" t="s">
        <v>260</v>
      </c>
      <c r="F2" s="330"/>
      <c r="G2" s="333"/>
      <c r="H2" s="330"/>
      <c r="I2" s="330"/>
      <c r="J2" s="334"/>
    </row>
    <row r="3" spans="2:10" ht="12.75" customHeight="1" x14ac:dyDescent="0.2">
      <c r="B3" s="332"/>
      <c r="C3" s="332"/>
      <c r="D3" s="331"/>
      <c r="E3" s="737" t="s">
        <v>308</v>
      </c>
      <c r="F3" s="737"/>
      <c r="G3" s="333"/>
      <c r="H3" s="330"/>
      <c r="I3" s="330"/>
      <c r="J3" s="334"/>
    </row>
    <row r="4" spans="2:10" ht="15" x14ac:dyDescent="0.25">
      <c r="B4" s="332"/>
      <c r="C4" s="332"/>
      <c r="D4" s="331"/>
      <c r="E4" s="737" t="s">
        <v>257</v>
      </c>
      <c r="F4" s="738"/>
      <c r="G4" s="333"/>
      <c r="H4" s="330"/>
      <c r="I4" s="330"/>
      <c r="J4" s="334"/>
    </row>
    <row r="5" spans="2:10" ht="12.95" customHeight="1" x14ac:dyDescent="0.25">
      <c r="B5" s="332"/>
      <c r="C5" s="332"/>
      <c r="D5" s="331"/>
      <c r="E5" s="737" t="s">
        <v>258</v>
      </c>
      <c r="F5" s="738"/>
      <c r="G5" s="333"/>
      <c r="H5" s="330"/>
      <c r="I5" s="330"/>
      <c r="J5" s="334"/>
    </row>
    <row r="6" spans="2:10" ht="12.95" customHeight="1" x14ac:dyDescent="0.25">
      <c r="B6" s="332"/>
      <c r="C6" s="332"/>
      <c r="D6" s="330"/>
      <c r="E6" s="733" t="s">
        <v>391</v>
      </c>
      <c r="F6" s="734"/>
      <c r="G6" s="333"/>
      <c r="H6" s="330"/>
      <c r="I6" s="330"/>
      <c r="J6" s="334"/>
    </row>
    <row r="7" spans="2:10" ht="13.15" x14ac:dyDescent="0.25">
      <c r="B7" s="332"/>
      <c r="C7" s="332"/>
      <c r="D7" s="333"/>
      <c r="E7" s="333"/>
      <c r="F7" s="332"/>
      <c r="G7" s="333"/>
      <c r="H7" s="333"/>
      <c r="I7" s="333"/>
      <c r="J7" s="334"/>
    </row>
    <row r="8" spans="2:10" ht="13.15" x14ac:dyDescent="0.25">
      <c r="B8" s="332"/>
      <c r="C8" s="332"/>
      <c r="D8" s="333"/>
      <c r="E8" s="333"/>
      <c r="F8" s="332"/>
      <c r="G8" s="333"/>
      <c r="H8" s="333"/>
      <c r="I8" s="333"/>
      <c r="J8" s="334"/>
    </row>
    <row r="9" spans="2:10" x14ac:dyDescent="0.2">
      <c r="B9" s="735" t="s">
        <v>155</v>
      </c>
      <c r="C9" s="735"/>
      <c r="D9" s="735"/>
      <c r="E9" s="735"/>
      <c r="F9" s="735"/>
      <c r="G9" s="336"/>
      <c r="H9" s="336"/>
      <c r="I9" s="336"/>
      <c r="J9" s="334"/>
    </row>
    <row r="10" spans="2:10" x14ac:dyDescent="0.2">
      <c r="B10" s="735" t="s">
        <v>309</v>
      </c>
      <c r="C10" s="735"/>
      <c r="D10" s="735"/>
      <c r="E10" s="735"/>
      <c r="F10" s="735"/>
      <c r="G10" s="337"/>
      <c r="H10" s="337"/>
      <c r="I10" s="337"/>
      <c r="J10" s="334"/>
    </row>
    <row r="11" spans="2:10" ht="20.25" customHeight="1" x14ac:dyDescent="0.2">
      <c r="B11" s="736" t="s">
        <v>374</v>
      </c>
      <c r="C11" s="736"/>
      <c r="D11" s="736"/>
      <c r="E11" s="736"/>
      <c r="F11" s="736"/>
      <c r="G11" s="330"/>
      <c r="H11" s="330"/>
      <c r="I11" s="330"/>
      <c r="J11" s="334"/>
    </row>
    <row r="12" spans="2:10" ht="13.5" thickBot="1" x14ac:dyDescent="0.25">
      <c r="B12" s="332"/>
      <c r="C12" s="332"/>
      <c r="D12" s="333"/>
      <c r="F12" s="338" t="s">
        <v>142</v>
      </c>
      <c r="G12" s="333"/>
      <c r="H12" s="333"/>
      <c r="I12" s="338"/>
      <c r="J12" s="334"/>
    </row>
    <row r="13" spans="2:10" ht="13.5" thickBot="1" x14ac:dyDescent="0.25">
      <c r="B13" s="339" t="s">
        <v>156</v>
      </c>
      <c r="C13" s="339" t="s">
        <v>157</v>
      </c>
      <c r="D13" s="340" t="s">
        <v>291</v>
      </c>
      <c r="E13" s="340" t="s">
        <v>305</v>
      </c>
      <c r="F13" s="340" t="s">
        <v>375</v>
      </c>
    </row>
    <row r="14" spans="2:10" s="343" customFormat="1" x14ac:dyDescent="0.2">
      <c r="B14" s="341" t="s">
        <v>158</v>
      </c>
      <c r="C14" s="342" t="s">
        <v>159</v>
      </c>
      <c r="D14" s="342">
        <f>D15+D20+D26+D30+D38+D41</f>
        <v>16001580.93</v>
      </c>
      <c r="E14" s="342">
        <f>E15+E20+E26+E30+E38+E41</f>
        <v>13479631.51</v>
      </c>
      <c r="F14" s="342">
        <f>F15+F20+F26+F30+F38+F41</f>
        <v>13693729.460000001</v>
      </c>
    </row>
    <row r="15" spans="2:10" s="343" customFormat="1" x14ac:dyDescent="0.2">
      <c r="B15" s="344" t="s">
        <v>160</v>
      </c>
      <c r="C15" s="345" t="s">
        <v>161</v>
      </c>
      <c r="D15" s="346">
        <f>D16+D18+D19</f>
        <v>7973083</v>
      </c>
      <c r="E15" s="346">
        <f t="shared" ref="D15:F16" si="0">E16</f>
        <v>6112000</v>
      </c>
      <c r="F15" s="347">
        <f t="shared" si="0"/>
        <v>6395000</v>
      </c>
    </row>
    <row r="16" spans="2:10" ht="93.75" customHeight="1" x14ac:dyDescent="0.2">
      <c r="B16" s="348" t="s">
        <v>162</v>
      </c>
      <c r="C16" s="349" t="s">
        <v>163</v>
      </c>
      <c r="D16" s="350">
        <f t="shared" si="0"/>
        <v>7306100</v>
      </c>
      <c r="E16" s="350">
        <f t="shared" si="0"/>
        <v>6112000</v>
      </c>
      <c r="F16" s="351">
        <f t="shared" si="0"/>
        <v>6395000</v>
      </c>
    </row>
    <row r="17" spans="2:6" ht="63.75" x14ac:dyDescent="0.2">
      <c r="B17" s="348" t="s">
        <v>392</v>
      </c>
      <c r="C17" s="349" t="s">
        <v>164</v>
      </c>
      <c r="D17" s="350">
        <v>7306100</v>
      </c>
      <c r="E17" s="351">
        <v>6112000</v>
      </c>
      <c r="F17" s="351">
        <v>6395000</v>
      </c>
    </row>
    <row r="18" spans="2:6" ht="102" x14ac:dyDescent="0.2">
      <c r="B18" s="348" t="s">
        <v>393</v>
      </c>
      <c r="C18" s="349" t="s">
        <v>165</v>
      </c>
      <c r="D18" s="350">
        <v>105104</v>
      </c>
      <c r="E18" s="350"/>
      <c r="F18" s="351"/>
    </row>
    <row r="19" spans="2:6" ht="38.25" x14ac:dyDescent="0.2">
      <c r="B19" s="348" t="s">
        <v>394</v>
      </c>
      <c r="C19" s="349" t="s">
        <v>166</v>
      </c>
      <c r="D19" s="350">
        <v>561879</v>
      </c>
      <c r="E19" s="350"/>
      <c r="F19" s="351"/>
    </row>
    <row r="20" spans="2:6" s="343" customFormat="1" ht="38.25" x14ac:dyDescent="0.2">
      <c r="B20" s="344" t="s">
        <v>167</v>
      </c>
      <c r="C20" s="345" t="s">
        <v>168</v>
      </c>
      <c r="D20" s="346">
        <f>D21</f>
        <v>2158306.41</v>
      </c>
      <c r="E20" s="346">
        <f>E21</f>
        <v>2229631.5099999998</v>
      </c>
      <c r="F20" s="347">
        <f>F21</f>
        <v>2318729.46</v>
      </c>
    </row>
    <row r="21" spans="2:6" ht="25.5" x14ac:dyDescent="0.2">
      <c r="B21" s="348" t="s">
        <v>169</v>
      </c>
      <c r="C21" s="349" t="s">
        <v>170</v>
      </c>
      <c r="D21" s="350">
        <f>D22+D23+D24+D25</f>
        <v>2158306.41</v>
      </c>
      <c r="E21" s="350">
        <f>E22+E23+E24+E25</f>
        <v>2229631.5099999998</v>
      </c>
      <c r="F21" s="350">
        <f>F22+F23+F24+F25</f>
        <v>2318729.46</v>
      </c>
    </row>
    <row r="22" spans="2:6" ht="76.5" x14ac:dyDescent="0.2">
      <c r="B22" s="348" t="s">
        <v>171</v>
      </c>
      <c r="C22" s="349" t="s">
        <v>172</v>
      </c>
      <c r="D22" s="350">
        <v>991016.92</v>
      </c>
      <c r="E22" s="350">
        <v>1025003.15</v>
      </c>
      <c r="F22" s="350">
        <v>1073531.1599999999</v>
      </c>
    </row>
    <row r="23" spans="2:6" ht="52.5" customHeight="1" x14ac:dyDescent="0.2">
      <c r="B23" s="348" t="s">
        <v>173</v>
      </c>
      <c r="C23" s="349" t="s">
        <v>174</v>
      </c>
      <c r="D23" s="350">
        <v>5647.61</v>
      </c>
      <c r="E23" s="350">
        <v>5783.59</v>
      </c>
      <c r="F23" s="350">
        <v>5995.72</v>
      </c>
    </row>
    <row r="24" spans="2:6" ht="76.5" x14ac:dyDescent="0.2">
      <c r="B24" s="348" t="s">
        <v>175</v>
      </c>
      <c r="C24" s="349" t="s">
        <v>176</v>
      </c>
      <c r="D24" s="350">
        <v>1303624.8400000001</v>
      </c>
      <c r="E24" s="350">
        <v>1344857.68</v>
      </c>
      <c r="F24" s="350">
        <v>1404015.75</v>
      </c>
    </row>
    <row r="25" spans="2:6" ht="76.5" x14ac:dyDescent="0.2">
      <c r="B25" s="348" t="s">
        <v>177</v>
      </c>
      <c r="C25" s="349" t="s">
        <v>178</v>
      </c>
      <c r="D25" s="350">
        <v>-141982.96</v>
      </c>
      <c r="E25" s="350">
        <v>-146012.91</v>
      </c>
      <c r="F25" s="350">
        <v>-164813.17000000001</v>
      </c>
    </row>
    <row r="26" spans="2:6" s="343" customFormat="1" x14ac:dyDescent="0.2">
      <c r="B26" s="344" t="s">
        <v>179</v>
      </c>
      <c r="C26" s="345" t="s">
        <v>180</v>
      </c>
      <c r="D26" s="346">
        <f>D27</f>
        <v>97022</v>
      </c>
      <c r="E26" s="346">
        <f>E27</f>
        <v>0</v>
      </c>
      <c r="F26" s="347">
        <f>F27</f>
        <v>0</v>
      </c>
    </row>
    <row r="27" spans="2:6" x14ac:dyDescent="0.2">
      <c r="B27" s="348" t="s">
        <v>181</v>
      </c>
      <c r="C27" s="349" t="s">
        <v>182</v>
      </c>
      <c r="D27" s="350">
        <f>D28+D29</f>
        <v>97022</v>
      </c>
      <c r="E27" s="350">
        <f>E28+E29</f>
        <v>0</v>
      </c>
      <c r="F27" s="351">
        <f>F28+F29</f>
        <v>0</v>
      </c>
    </row>
    <row r="28" spans="2:6" x14ac:dyDescent="0.2">
      <c r="B28" s="348" t="s">
        <v>183</v>
      </c>
      <c r="C28" s="349" t="s">
        <v>182</v>
      </c>
      <c r="D28" s="350">
        <v>0</v>
      </c>
      <c r="E28" s="350">
        <v>0</v>
      </c>
      <c r="F28" s="351">
        <v>0</v>
      </c>
    </row>
    <row r="29" spans="2:6" ht="25.5" x14ac:dyDescent="0.2">
      <c r="B29" s="348" t="s">
        <v>184</v>
      </c>
      <c r="C29" s="349" t="s">
        <v>185</v>
      </c>
      <c r="D29" s="350">
        <v>97022</v>
      </c>
      <c r="E29" s="350"/>
      <c r="F29" s="351"/>
    </row>
    <row r="30" spans="2:6" s="343" customFormat="1" x14ac:dyDescent="0.2">
      <c r="B30" s="344" t="s">
        <v>186</v>
      </c>
      <c r="C30" s="345" t="s">
        <v>187</v>
      </c>
      <c r="D30" s="346">
        <f>D31+D33</f>
        <v>5548000</v>
      </c>
      <c r="E30" s="346">
        <f>E31+E33</f>
        <v>4951000</v>
      </c>
      <c r="F30" s="347">
        <f>F31+F33</f>
        <v>4793000</v>
      </c>
    </row>
    <row r="31" spans="2:6" x14ac:dyDescent="0.2">
      <c r="B31" s="348" t="s">
        <v>188</v>
      </c>
      <c r="C31" s="349" t="s">
        <v>189</v>
      </c>
      <c r="D31" s="350">
        <f>D32</f>
        <v>984000</v>
      </c>
      <c r="E31" s="350">
        <f>E32</f>
        <v>1139000</v>
      </c>
      <c r="F31" s="350">
        <v>1139000</v>
      </c>
    </row>
    <row r="32" spans="2:6" ht="38.25" x14ac:dyDescent="0.2">
      <c r="B32" s="348" t="s">
        <v>190</v>
      </c>
      <c r="C32" s="349" t="s">
        <v>191</v>
      </c>
      <c r="D32" s="350">
        <v>984000</v>
      </c>
      <c r="E32" s="350">
        <v>1139000</v>
      </c>
      <c r="F32" s="350">
        <v>1139000</v>
      </c>
    </row>
    <row r="33" spans="2:6" x14ac:dyDescent="0.2">
      <c r="B33" s="348" t="s">
        <v>192</v>
      </c>
      <c r="C33" s="349" t="s">
        <v>193</v>
      </c>
      <c r="D33" s="350">
        <f>D34+D36</f>
        <v>4564000</v>
      </c>
      <c r="E33" s="350">
        <f t="shared" ref="E33:F33" si="1">SUM(E34,E36)</f>
        <v>3812000</v>
      </c>
      <c r="F33" s="350">
        <f t="shared" si="1"/>
        <v>3654000</v>
      </c>
    </row>
    <row r="34" spans="2:6" x14ac:dyDescent="0.2">
      <c r="B34" s="348" t="s">
        <v>194</v>
      </c>
      <c r="C34" s="349" t="s">
        <v>195</v>
      </c>
      <c r="D34" s="350">
        <f>D35</f>
        <v>1800000</v>
      </c>
      <c r="E34" s="350">
        <v>1203000</v>
      </c>
      <c r="F34" s="350">
        <f>F35</f>
        <v>1191000</v>
      </c>
    </row>
    <row r="35" spans="2:6" ht="38.25" x14ac:dyDescent="0.2">
      <c r="B35" s="348" t="s">
        <v>196</v>
      </c>
      <c r="C35" s="349" t="s">
        <v>197</v>
      </c>
      <c r="D35" s="350">
        <v>1800000</v>
      </c>
      <c r="E35" s="351">
        <v>1203000</v>
      </c>
      <c r="F35" s="351">
        <v>1191000</v>
      </c>
    </row>
    <row r="36" spans="2:6" x14ac:dyDescent="0.2">
      <c r="B36" s="348" t="s">
        <v>198</v>
      </c>
      <c r="C36" s="349" t="s">
        <v>199</v>
      </c>
      <c r="D36" s="350">
        <f>D37</f>
        <v>2764000</v>
      </c>
      <c r="E36" s="350">
        <f>E37</f>
        <v>2609000</v>
      </c>
      <c r="F36" s="351">
        <f>F37</f>
        <v>2463000</v>
      </c>
    </row>
    <row r="37" spans="2:6" ht="38.25" x14ac:dyDescent="0.2">
      <c r="B37" s="348" t="s">
        <v>200</v>
      </c>
      <c r="C37" s="349" t="s">
        <v>201</v>
      </c>
      <c r="D37" s="350">
        <v>2764000</v>
      </c>
      <c r="E37" s="351">
        <v>2609000</v>
      </c>
      <c r="F37" s="351">
        <v>2463000</v>
      </c>
    </row>
    <row r="38" spans="2:6" s="343" customFormat="1" x14ac:dyDescent="0.2">
      <c r="B38" s="344" t="s">
        <v>202</v>
      </c>
      <c r="C38" s="345" t="s">
        <v>203</v>
      </c>
      <c r="D38" s="346">
        <f t="shared" ref="D38:F38" si="2">D39</f>
        <v>7500</v>
      </c>
      <c r="E38" s="346">
        <f t="shared" si="2"/>
        <v>11000</v>
      </c>
      <c r="F38" s="347">
        <f t="shared" si="2"/>
        <v>11000</v>
      </c>
    </row>
    <row r="39" spans="2:6" ht="38.25" x14ac:dyDescent="0.2">
      <c r="B39" s="348" t="s">
        <v>204</v>
      </c>
      <c r="C39" s="349" t="s">
        <v>205</v>
      </c>
      <c r="D39" s="350">
        <f>D40</f>
        <v>7500</v>
      </c>
      <c r="E39" s="350">
        <v>11000</v>
      </c>
      <c r="F39" s="351">
        <v>11000</v>
      </c>
    </row>
    <row r="40" spans="2:6" ht="63.75" x14ac:dyDescent="0.2">
      <c r="B40" s="348" t="s">
        <v>206</v>
      </c>
      <c r="C40" s="349" t="s">
        <v>207</v>
      </c>
      <c r="D40" s="350">
        <v>7500</v>
      </c>
      <c r="E40" s="350">
        <v>11000</v>
      </c>
      <c r="F40" s="351">
        <v>11000</v>
      </c>
    </row>
    <row r="41" spans="2:6" s="343" customFormat="1" ht="38.25" x14ac:dyDescent="0.2">
      <c r="B41" s="344" t="s">
        <v>208</v>
      </c>
      <c r="C41" s="345" t="s">
        <v>209</v>
      </c>
      <c r="D41" s="346">
        <f>D42+D47</f>
        <v>217669.52</v>
      </c>
      <c r="E41" s="346">
        <f>E42+E47</f>
        <v>176000</v>
      </c>
      <c r="F41" s="347">
        <f>F42+F47</f>
        <v>176000</v>
      </c>
    </row>
    <row r="42" spans="2:6" ht="76.5" x14ac:dyDescent="0.2">
      <c r="B42" s="348" t="s">
        <v>210</v>
      </c>
      <c r="C42" s="349" t="s">
        <v>211</v>
      </c>
      <c r="D42" s="350">
        <f>D43+D45</f>
        <v>217669.52</v>
      </c>
      <c r="E42" s="350">
        <f>E43+E45</f>
        <v>176000</v>
      </c>
      <c r="F42" s="351">
        <f>F43+F45</f>
        <v>176000</v>
      </c>
    </row>
    <row r="43" spans="2:6" ht="76.5" x14ac:dyDescent="0.2">
      <c r="B43" s="348" t="s">
        <v>212</v>
      </c>
      <c r="C43" s="349" t="s">
        <v>213</v>
      </c>
      <c r="D43" s="350">
        <f>D44</f>
        <v>147669.51999999999</v>
      </c>
      <c r="E43" s="350">
        <v>100000</v>
      </c>
      <c r="F43" s="351">
        <v>100000</v>
      </c>
    </row>
    <row r="44" spans="2:6" ht="63.75" x14ac:dyDescent="0.2">
      <c r="B44" s="348" t="s">
        <v>214</v>
      </c>
      <c r="C44" s="349" t="s">
        <v>215</v>
      </c>
      <c r="D44" s="350">
        <v>147669.51999999999</v>
      </c>
      <c r="E44" s="350">
        <v>100000</v>
      </c>
      <c r="F44" s="351">
        <v>100000</v>
      </c>
    </row>
    <row r="45" spans="2:6" ht="76.5" x14ac:dyDescent="0.2">
      <c r="B45" s="348" t="s">
        <v>216</v>
      </c>
      <c r="C45" s="349" t="s">
        <v>217</v>
      </c>
      <c r="D45" s="350">
        <f>D46</f>
        <v>70000</v>
      </c>
      <c r="E45" s="350">
        <f>E46</f>
        <v>76000</v>
      </c>
      <c r="F45" s="351">
        <f>F46</f>
        <v>76000</v>
      </c>
    </row>
    <row r="46" spans="2:6" ht="63.75" x14ac:dyDescent="0.2">
      <c r="B46" s="348" t="s">
        <v>218</v>
      </c>
      <c r="C46" s="349" t="s">
        <v>219</v>
      </c>
      <c r="D46" s="350">
        <v>70000</v>
      </c>
      <c r="E46" s="350">
        <v>76000</v>
      </c>
      <c r="F46" s="351">
        <v>76000</v>
      </c>
    </row>
    <row r="47" spans="2:6" ht="25.5" x14ac:dyDescent="0.2">
      <c r="B47" s="348" t="s">
        <v>220</v>
      </c>
      <c r="C47" s="349" t="s">
        <v>221</v>
      </c>
      <c r="D47" s="350">
        <f t="shared" ref="D47:F48" si="3">D48</f>
        <v>0</v>
      </c>
      <c r="E47" s="350">
        <f t="shared" si="3"/>
        <v>0</v>
      </c>
      <c r="F47" s="351">
        <f t="shared" si="3"/>
        <v>0</v>
      </c>
    </row>
    <row r="48" spans="2:6" ht="38.25" x14ac:dyDescent="0.2">
      <c r="B48" s="348" t="s">
        <v>222</v>
      </c>
      <c r="C48" s="349" t="s">
        <v>223</v>
      </c>
      <c r="D48" s="350">
        <f t="shared" si="3"/>
        <v>0</v>
      </c>
      <c r="E48" s="350">
        <f t="shared" si="3"/>
        <v>0</v>
      </c>
      <c r="F48" s="351">
        <f t="shared" si="3"/>
        <v>0</v>
      </c>
    </row>
    <row r="49" spans="2:6" ht="51" x14ac:dyDescent="0.2">
      <c r="B49" s="348" t="s">
        <v>224</v>
      </c>
      <c r="C49" s="349" t="s">
        <v>225</v>
      </c>
      <c r="D49" s="350"/>
      <c r="E49" s="350"/>
      <c r="F49" s="351"/>
    </row>
    <row r="50" spans="2:6" s="343" customFormat="1" x14ac:dyDescent="0.2">
      <c r="B50" s="352" t="s">
        <v>226</v>
      </c>
      <c r="C50" s="353" t="s">
        <v>227</v>
      </c>
      <c r="D50" s="721">
        <f>D51</f>
        <v>45333926.060000002</v>
      </c>
      <c r="E50" s="572">
        <f>E51</f>
        <v>7389854</v>
      </c>
      <c r="F50" s="572">
        <f>F51</f>
        <v>6964083</v>
      </c>
    </row>
    <row r="51" spans="2:6" s="343" customFormat="1" ht="38.25" x14ac:dyDescent="0.2">
      <c r="B51" s="344" t="s">
        <v>228</v>
      </c>
      <c r="C51" s="345" t="s">
        <v>229</v>
      </c>
      <c r="D51" s="720">
        <f>D55+D56+D57+D58+D59+D60+D61+D65+D77+D80</f>
        <v>45333926.060000002</v>
      </c>
      <c r="E51" s="571">
        <f>E52+E66+E71+E61+E63</f>
        <v>7389854</v>
      </c>
      <c r="F51" s="571">
        <f>F52+F66+F71+F61</f>
        <v>6964083</v>
      </c>
    </row>
    <row r="52" spans="2:6" ht="25.5" x14ac:dyDescent="0.2">
      <c r="B52" s="348" t="s">
        <v>381</v>
      </c>
      <c r="C52" s="354" t="s">
        <v>230</v>
      </c>
      <c r="D52" s="355">
        <f>D53</f>
        <v>12487073.060000001</v>
      </c>
      <c r="E52" s="355">
        <f>E53+E57</f>
        <v>7123000</v>
      </c>
      <c r="F52" s="356">
        <f>F53+F57</f>
        <v>6687000</v>
      </c>
    </row>
    <row r="53" spans="2:6" x14ac:dyDescent="0.2">
      <c r="B53" s="348" t="s">
        <v>380</v>
      </c>
      <c r="C53" s="349" t="s">
        <v>231</v>
      </c>
      <c r="D53" s="350">
        <f>D55+D56+D57+D58+D59+D60</f>
        <v>12487073.060000001</v>
      </c>
      <c r="E53" s="350">
        <f>E54</f>
        <v>7123000</v>
      </c>
      <c r="F53" s="351">
        <f>F54</f>
        <v>6687000</v>
      </c>
    </row>
    <row r="54" spans="2:6" ht="25.5" x14ac:dyDescent="0.2">
      <c r="B54" s="348" t="s">
        <v>379</v>
      </c>
      <c r="C54" s="349" t="s">
        <v>232</v>
      </c>
      <c r="D54" s="350">
        <f>D55+D56</f>
        <v>8621000</v>
      </c>
      <c r="E54" s="350">
        <f>E55+E56</f>
        <v>7123000</v>
      </c>
      <c r="F54" s="351">
        <f>F55+F56</f>
        <v>6687000</v>
      </c>
    </row>
    <row r="55" spans="2:6" ht="25.5" x14ac:dyDescent="0.2">
      <c r="B55" s="357" t="s">
        <v>378</v>
      </c>
      <c r="C55" s="358" t="s">
        <v>233</v>
      </c>
      <c r="D55" s="350">
        <v>8507000</v>
      </c>
      <c r="E55" s="350">
        <v>7015000</v>
      </c>
      <c r="F55" s="351">
        <v>6579000</v>
      </c>
    </row>
    <row r="56" spans="2:6" ht="25.5" x14ac:dyDescent="0.2">
      <c r="B56" s="357" t="s">
        <v>377</v>
      </c>
      <c r="C56" s="358" t="s">
        <v>234</v>
      </c>
      <c r="D56" s="350">
        <v>114000</v>
      </c>
      <c r="E56" s="350">
        <v>108000</v>
      </c>
      <c r="F56" s="351">
        <v>108000</v>
      </c>
    </row>
    <row r="57" spans="2:6" ht="25.5" x14ac:dyDescent="0.2">
      <c r="B57" s="348" t="s">
        <v>395</v>
      </c>
      <c r="C57" s="349" t="s">
        <v>235</v>
      </c>
      <c r="D57" s="350">
        <v>1075000</v>
      </c>
      <c r="E57" s="350">
        <f>E58</f>
        <v>0</v>
      </c>
      <c r="F57" s="351">
        <f>F58</f>
        <v>0</v>
      </c>
    </row>
    <row r="58" spans="2:6" ht="38.25" x14ac:dyDescent="0.2">
      <c r="B58" s="348" t="s">
        <v>396</v>
      </c>
      <c r="C58" s="359" t="s">
        <v>288</v>
      </c>
      <c r="D58" s="350">
        <v>2644073.06</v>
      </c>
      <c r="E58" s="350"/>
      <c r="F58" s="351"/>
    </row>
    <row r="59" spans="2:6" ht="38.25" x14ac:dyDescent="0.2">
      <c r="B59" s="348" t="s">
        <v>376</v>
      </c>
      <c r="C59" s="359" t="s">
        <v>288</v>
      </c>
      <c r="D59" s="350">
        <v>76000</v>
      </c>
      <c r="E59" s="350"/>
      <c r="F59" s="565"/>
    </row>
    <row r="60" spans="2:6" ht="51" x14ac:dyDescent="0.2">
      <c r="B60" s="348" t="s">
        <v>367</v>
      </c>
      <c r="C60" s="359" t="s">
        <v>368</v>
      </c>
      <c r="D60" s="350">
        <v>71000</v>
      </c>
      <c r="E60" s="350"/>
      <c r="F60" s="565"/>
    </row>
    <row r="61" spans="2:6" s="566" customFormat="1" ht="25.5" x14ac:dyDescent="0.2">
      <c r="B61" s="360" t="s">
        <v>289</v>
      </c>
      <c r="C61" s="567" t="s">
        <v>290</v>
      </c>
      <c r="D61" s="570">
        <f>D64+D63</f>
        <v>31842400</v>
      </c>
      <c r="E61" s="355"/>
      <c r="F61" s="568"/>
    </row>
    <row r="62" spans="2:6" s="566" customFormat="1" ht="38.25" x14ac:dyDescent="0.2">
      <c r="B62" s="685" t="s">
        <v>352</v>
      </c>
      <c r="C62" s="349" t="s">
        <v>353</v>
      </c>
      <c r="D62" s="569"/>
      <c r="E62" s="350"/>
      <c r="F62" s="565"/>
    </row>
    <row r="63" spans="2:6" s="566" customFormat="1" ht="52.9" customHeight="1" x14ac:dyDescent="0.2">
      <c r="B63" s="685" t="s">
        <v>366</v>
      </c>
      <c r="C63" s="349" t="s">
        <v>365</v>
      </c>
      <c r="D63" s="569">
        <v>4756400</v>
      </c>
      <c r="E63" s="350"/>
      <c r="F63" s="565"/>
    </row>
    <row r="64" spans="2:6" ht="51" x14ac:dyDescent="0.2">
      <c r="B64" s="685" t="s">
        <v>354</v>
      </c>
      <c r="C64" s="359" t="s">
        <v>355</v>
      </c>
      <c r="D64" s="569">
        <v>27086000</v>
      </c>
      <c r="E64" s="350"/>
      <c r="F64" s="565"/>
    </row>
    <row r="65" spans="2:6" x14ac:dyDescent="0.2">
      <c r="B65" s="360" t="s">
        <v>236</v>
      </c>
      <c r="C65" s="359" t="s">
        <v>373</v>
      </c>
      <c r="D65" s="569">
        <f>D66</f>
        <v>264203</v>
      </c>
      <c r="E65" s="350">
        <f>E66</f>
        <v>266854</v>
      </c>
      <c r="F65" s="565">
        <f>F66</f>
        <v>277083</v>
      </c>
    </row>
    <row r="66" spans="2:6" ht="25.5" x14ac:dyDescent="0.2">
      <c r="B66" s="360" t="s">
        <v>236</v>
      </c>
      <c r="C66" s="354" t="s">
        <v>237</v>
      </c>
      <c r="D66" s="355">
        <f>D68+D70</f>
        <v>264203</v>
      </c>
      <c r="E66" s="355">
        <f>E70+E68</f>
        <v>266854</v>
      </c>
      <c r="F66" s="355">
        <f>F70+F68</f>
        <v>277083</v>
      </c>
    </row>
    <row r="67" spans="2:6" ht="25.5" x14ac:dyDescent="0.2">
      <c r="B67" s="348" t="s">
        <v>383</v>
      </c>
      <c r="C67" s="349" t="s">
        <v>332</v>
      </c>
      <c r="D67" s="350">
        <f>D68</f>
        <v>9300</v>
      </c>
      <c r="E67" s="350">
        <f>E68</f>
        <v>9300</v>
      </c>
      <c r="F67" s="350">
        <f>F68</f>
        <v>9300</v>
      </c>
    </row>
    <row r="68" spans="2:6" ht="38.25" x14ac:dyDescent="0.2">
      <c r="B68" s="348" t="s">
        <v>383</v>
      </c>
      <c r="C68" s="349" t="s">
        <v>331</v>
      </c>
      <c r="D68" s="350">
        <v>9300</v>
      </c>
      <c r="E68" s="350">
        <v>9300</v>
      </c>
      <c r="F68" s="350">
        <v>9300</v>
      </c>
    </row>
    <row r="69" spans="2:6" ht="39.75" customHeight="1" x14ac:dyDescent="0.2">
      <c r="B69" s="348" t="s">
        <v>382</v>
      </c>
      <c r="C69" s="349" t="s">
        <v>238</v>
      </c>
      <c r="D69" s="350">
        <f>D70</f>
        <v>254903</v>
      </c>
      <c r="E69" s="350">
        <f>E70</f>
        <v>257554</v>
      </c>
      <c r="F69" s="351">
        <f>F70</f>
        <v>267783</v>
      </c>
    </row>
    <row r="70" spans="2:6" ht="41.25" customHeight="1" x14ac:dyDescent="0.2">
      <c r="B70" s="348" t="s">
        <v>239</v>
      </c>
      <c r="C70" s="349" t="s">
        <v>240</v>
      </c>
      <c r="D70" s="350">
        <v>254903</v>
      </c>
      <c r="E70" s="350">
        <v>257554</v>
      </c>
      <c r="F70" s="351">
        <v>267783</v>
      </c>
    </row>
    <row r="71" spans="2:6" ht="15.75" customHeight="1" x14ac:dyDescent="0.2">
      <c r="B71" s="360" t="s">
        <v>241</v>
      </c>
      <c r="C71" s="354" t="s">
        <v>242</v>
      </c>
      <c r="D71" s="355">
        <f>D77</f>
        <v>323000</v>
      </c>
      <c r="E71" s="355">
        <f>E72+E74</f>
        <v>0</v>
      </c>
      <c r="F71" s="355">
        <f>F72+F74</f>
        <v>0</v>
      </c>
    </row>
    <row r="72" spans="2:6" ht="53.25" customHeight="1" x14ac:dyDescent="0.2">
      <c r="B72" s="348" t="s">
        <v>243</v>
      </c>
      <c r="C72" s="349" t="s">
        <v>244</v>
      </c>
      <c r="D72" s="350">
        <f>D73</f>
        <v>0</v>
      </c>
      <c r="E72" s="350">
        <f>E73</f>
        <v>0</v>
      </c>
      <c r="F72" s="351">
        <f>F73</f>
        <v>0</v>
      </c>
    </row>
    <row r="73" spans="2:6" ht="53.25" customHeight="1" x14ac:dyDescent="0.2">
      <c r="B73" s="348" t="s">
        <v>245</v>
      </c>
      <c r="C73" s="349" t="s">
        <v>246</v>
      </c>
      <c r="D73" s="350"/>
      <c r="E73" s="350"/>
      <c r="F73" s="351"/>
    </row>
    <row r="74" spans="2:6" ht="27.75" customHeight="1" x14ac:dyDescent="0.2">
      <c r="B74" s="348" t="s">
        <v>247</v>
      </c>
      <c r="C74" s="349" t="s">
        <v>248</v>
      </c>
      <c r="D74" s="350">
        <f>D77</f>
        <v>323000</v>
      </c>
      <c r="E74" s="350">
        <f>SUM(E75:E80)</f>
        <v>0</v>
      </c>
      <c r="F74" s="350">
        <f>SUM(F75:F80)</f>
        <v>0</v>
      </c>
    </row>
    <row r="75" spans="2:6" ht="39.75" customHeight="1" x14ac:dyDescent="0.2">
      <c r="B75" s="348" t="s">
        <v>333</v>
      </c>
      <c r="C75" s="349" t="s">
        <v>249</v>
      </c>
      <c r="D75" s="350"/>
      <c r="E75" s="350"/>
      <c r="F75" s="350"/>
    </row>
    <row r="76" spans="2:6" ht="54" customHeight="1" x14ac:dyDescent="0.2">
      <c r="B76" s="348" t="s">
        <v>250</v>
      </c>
      <c r="C76" s="349" t="s">
        <v>251</v>
      </c>
      <c r="D76" s="350"/>
      <c r="E76" s="350"/>
      <c r="F76" s="351"/>
    </row>
    <row r="77" spans="2:6" ht="73.900000000000006" customHeight="1" x14ac:dyDescent="0.2">
      <c r="B77" s="348" t="s">
        <v>369</v>
      </c>
      <c r="C77" s="349" t="s">
        <v>370</v>
      </c>
      <c r="D77" s="350">
        <v>323000</v>
      </c>
      <c r="E77" s="350"/>
      <c r="F77" s="351"/>
    </row>
    <row r="78" spans="2:6" ht="81" customHeight="1" x14ac:dyDescent="0.2">
      <c r="B78" s="348" t="s">
        <v>252</v>
      </c>
      <c r="C78" s="349" t="s">
        <v>253</v>
      </c>
      <c r="D78" s="350"/>
      <c r="E78" s="350"/>
      <c r="F78" s="351"/>
    </row>
    <row r="79" spans="2:6" ht="51" x14ac:dyDescent="0.2">
      <c r="B79" s="348" t="s">
        <v>254</v>
      </c>
      <c r="C79" s="349" t="s">
        <v>255</v>
      </c>
      <c r="D79" s="350"/>
      <c r="E79" s="350"/>
      <c r="F79" s="351"/>
    </row>
    <row r="80" spans="2:6" ht="25.5" x14ac:dyDescent="0.2">
      <c r="B80" s="348" t="s">
        <v>397</v>
      </c>
      <c r="C80" s="349" t="s">
        <v>398</v>
      </c>
      <c r="D80" s="350">
        <v>417250</v>
      </c>
      <c r="E80" s="350"/>
      <c r="F80" s="351"/>
    </row>
    <row r="81" spans="2:6" ht="13.5" thickBot="1" x14ac:dyDescent="0.25">
      <c r="B81" s="361"/>
      <c r="C81" s="362" t="s">
        <v>256</v>
      </c>
      <c r="D81" s="703">
        <f>D50+D14</f>
        <v>61335506.990000002</v>
      </c>
      <c r="E81" s="363">
        <f>E50+E14</f>
        <v>20869485.509999998</v>
      </c>
      <c r="F81" s="708">
        <f>F50+F14</f>
        <v>20657812.460000001</v>
      </c>
    </row>
  </sheetData>
  <mergeCells count="8">
    <mergeCell ref="E1:F1"/>
    <mergeCell ref="E6:F6"/>
    <mergeCell ref="B10:F10"/>
    <mergeCell ref="B11:F11"/>
    <mergeCell ref="E3:F3"/>
    <mergeCell ref="B9:F9"/>
    <mergeCell ref="E4:F4"/>
    <mergeCell ref="E5:F5"/>
  </mergeCells>
  <pageMargins left="0.74803149606299213" right="0.15748031496062992" top="0.15748031496062992" bottom="0.15748031496062992" header="0.15748031496062992" footer="0.51181102362204722"/>
  <pageSetup paperSize="9" scale="70" orientation="portrait" r:id="rId1"/>
  <headerFooter alignWithMargins="0"/>
  <colBreaks count="1" manualBreakCount="1">
    <brk id="7" max="1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showGridLines="0" showWhiteSpace="0" topLeftCell="N31" workbookViewId="0">
      <selection activeCell="Y32" sqref="Y32"/>
    </sheetView>
  </sheetViews>
  <sheetFormatPr defaultColWidth="9.140625" defaultRowHeight="12.75" x14ac:dyDescent="0.2"/>
  <cols>
    <col min="1" max="1" width="1.140625" style="1" hidden="1" customWidth="1"/>
    <col min="2" max="12" width="0" style="1" hidden="1" customWidth="1"/>
    <col min="13" max="13" width="0.42578125" style="1" hidden="1" customWidth="1"/>
    <col min="14" max="14" width="50" style="1" customWidth="1"/>
    <col min="15" max="15" width="0" style="1" hidden="1" customWidth="1"/>
    <col min="16" max="16" width="5.42578125" style="1" customWidth="1"/>
    <col min="17" max="17" width="6" style="1" customWidth="1"/>
    <col min="18" max="24" width="0" style="1" hidden="1" customWidth="1"/>
    <col min="25" max="25" width="14.42578125" style="1" customWidth="1"/>
    <col min="26" max="26" width="15.7109375" style="1" customWidth="1"/>
    <col min="27" max="27" width="17.140625" style="1" customWidth="1"/>
    <col min="28" max="28" width="0" style="1" hidden="1" customWidth="1"/>
    <col min="29" max="29" width="1.140625" style="1" customWidth="1"/>
    <col min="30" max="256" width="9.140625" style="1" customWidth="1"/>
    <col min="257" max="16384" width="9.140625" style="1"/>
  </cols>
  <sheetData>
    <row r="1" spans="1:31" ht="12.75" customHeight="1" x14ac:dyDescent="0.25">
      <c r="A1" s="67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2"/>
      <c r="Z1" s="65"/>
      <c r="AA1" s="2"/>
      <c r="AB1" s="3"/>
      <c r="AC1" s="2"/>
    </row>
    <row r="2" spans="1:31" ht="12.75" customHeight="1" x14ac:dyDescent="0.25">
      <c r="A2" s="67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761" t="s">
        <v>277</v>
      </c>
      <c r="R2" s="760"/>
      <c r="S2" s="760"/>
      <c r="T2" s="760"/>
      <c r="U2" s="760"/>
      <c r="V2" s="760"/>
      <c r="W2" s="760"/>
      <c r="X2" s="760"/>
      <c r="Y2" s="760"/>
      <c r="Z2" s="760"/>
      <c r="AA2" s="2"/>
      <c r="AB2" s="3"/>
      <c r="AC2" s="2"/>
    </row>
    <row r="3" spans="1:31" ht="12.75" customHeight="1" x14ac:dyDescent="0.25">
      <c r="A3" s="67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8"/>
      <c r="X3" s="66"/>
      <c r="Y3" s="108" t="s">
        <v>145</v>
      </c>
      <c r="Z3" s="65"/>
      <c r="AA3" s="2"/>
      <c r="AB3" s="3"/>
      <c r="AC3" s="2"/>
    </row>
    <row r="4" spans="1:31" ht="12.75" customHeight="1" x14ac:dyDescent="0.25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8"/>
      <c r="X4" s="66"/>
      <c r="Y4" s="108" t="s">
        <v>144</v>
      </c>
      <c r="Z4" s="65"/>
      <c r="AA4" s="3"/>
      <c r="AB4" s="3"/>
      <c r="AC4" s="2"/>
    </row>
    <row r="5" spans="1:31" ht="12.75" customHeight="1" x14ac:dyDescent="0.25">
      <c r="A5" s="67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4"/>
      <c r="P5" s="4"/>
      <c r="Q5" s="2"/>
      <c r="R5" s="69"/>
      <c r="S5" s="71"/>
      <c r="T5" s="69"/>
      <c r="U5" s="69"/>
      <c r="V5" s="69"/>
      <c r="W5" s="68"/>
      <c r="X5" s="70"/>
      <c r="Y5" s="762" t="s">
        <v>306</v>
      </c>
      <c r="Z5" s="732"/>
      <c r="AA5" s="63"/>
      <c r="AB5" s="3"/>
      <c r="AC5" s="2"/>
    </row>
    <row r="6" spans="1:31" ht="12.75" customHeight="1" x14ac:dyDescent="0.25">
      <c r="A6" s="67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4"/>
      <c r="P6" s="4"/>
      <c r="Q6" s="2"/>
      <c r="R6" s="69"/>
      <c r="S6" s="71"/>
      <c r="T6" s="69"/>
      <c r="U6" s="69"/>
      <c r="V6" s="69"/>
      <c r="W6" s="68"/>
      <c r="X6" s="70"/>
      <c r="Y6" s="108" t="s">
        <v>257</v>
      </c>
      <c r="Z6" s="69"/>
      <c r="AA6" s="63"/>
      <c r="AB6" s="3"/>
      <c r="AC6" s="2"/>
    </row>
    <row r="7" spans="1:31" ht="12.75" customHeight="1" x14ac:dyDescent="0.25">
      <c r="A7" s="67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4"/>
      <c r="P7" s="4"/>
      <c r="Q7" s="2"/>
      <c r="R7" s="69"/>
      <c r="S7" s="71"/>
      <c r="T7" s="69"/>
      <c r="U7" s="69"/>
      <c r="V7" s="69"/>
      <c r="W7" s="68"/>
      <c r="X7" s="70"/>
      <c r="Y7" s="108" t="s">
        <v>258</v>
      </c>
      <c r="Z7" s="69"/>
      <c r="AA7" s="63"/>
      <c r="AB7" s="3"/>
      <c r="AC7" s="2"/>
    </row>
    <row r="8" spans="1:31" ht="12.75" customHeight="1" x14ac:dyDescent="0.25">
      <c r="A8" s="67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8"/>
      <c r="X8" s="66"/>
      <c r="Y8" s="762" t="s">
        <v>388</v>
      </c>
      <c r="Z8" s="732"/>
      <c r="AA8" s="2"/>
      <c r="AB8" s="3"/>
      <c r="AC8" s="2"/>
    </row>
    <row r="9" spans="1:31" ht="12.75" customHeight="1" x14ac:dyDescent="0.25">
      <c r="A9" s="67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5"/>
      <c r="AA9" s="3"/>
      <c r="AB9" s="3"/>
      <c r="AC9" s="2"/>
    </row>
    <row r="10" spans="1:31" ht="12.75" customHeight="1" x14ac:dyDescent="0.25">
      <c r="A10" s="60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614"/>
      <c r="O10" s="614"/>
      <c r="P10" s="614"/>
      <c r="Q10" s="614"/>
      <c r="R10" s="614"/>
      <c r="S10" s="614"/>
      <c r="T10" s="614"/>
      <c r="U10" s="614"/>
      <c r="V10" s="614"/>
      <c r="W10" s="614"/>
      <c r="X10" s="614"/>
      <c r="Y10" s="614"/>
      <c r="Z10" s="614"/>
      <c r="AA10" s="614"/>
      <c r="AB10" s="365"/>
      <c r="AC10" s="615"/>
      <c r="AD10" s="616"/>
      <c r="AE10" s="616"/>
    </row>
    <row r="11" spans="1:31" ht="12.75" customHeight="1" x14ac:dyDescent="0.25">
      <c r="A11" s="64" t="s">
        <v>147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761" t="s">
        <v>310</v>
      </c>
      <c r="O11" s="760"/>
      <c r="P11" s="760"/>
      <c r="Q11" s="760"/>
      <c r="R11" s="760"/>
      <c r="S11" s="760"/>
      <c r="T11" s="760"/>
      <c r="U11" s="760"/>
      <c r="V11" s="760"/>
      <c r="W11" s="760"/>
      <c r="X11" s="760"/>
      <c r="Y11" s="760"/>
      <c r="Z11" s="760"/>
      <c r="AA11" s="760"/>
      <c r="AB11" s="365"/>
      <c r="AC11" s="615"/>
      <c r="AD11" s="616"/>
      <c r="AE11" s="616"/>
    </row>
    <row r="12" spans="1:31" ht="12.75" customHeight="1" x14ac:dyDescent="0.25">
      <c r="A12" s="64" t="s">
        <v>302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761" t="s">
        <v>384</v>
      </c>
      <c r="O12" s="760"/>
      <c r="P12" s="760"/>
      <c r="Q12" s="760"/>
      <c r="R12" s="760"/>
      <c r="S12" s="760"/>
      <c r="T12" s="760"/>
      <c r="U12" s="760"/>
      <c r="V12" s="760"/>
      <c r="W12" s="760"/>
      <c r="X12" s="760"/>
      <c r="Y12" s="760"/>
      <c r="Z12" s="760"/>
      <c r="AA12" s="760"/>
      <c r="AB12" s="365"/>
      <c r="AC12" s="615"/>
      <c r="AD12" s="616"/>
      <c r="AE12" s="616"/>
    </row>
    <row r="13" spans="1:31" ht="12.75" customHeight="1" x14ac:dyDescent="0.2">
      <c r="A13" s="62" t="s">
        <v>292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757" t="s">
        <v>385</v>
      </c>
      <c r="O13" s="758"/>
      <c r="P13" s="758"/>
      <c r="Q13" s="758"/>
      <c r="R13" s="758"/>
      <c r="S13" s="758"/>
      <c r="T13" s="758"/>
      <c r="U13" s="758"/>
      <c r="V13" s="758"/>
      <c r="W13" s="758"/>
      <c r="X13" s="758"/>
      <c r="Y13" s="758"/>
      <c r="Z13" s="758"/>
      <c r="AA13" s="758"/>
      <c r="AB13" s="365"/>
      <c r="AC13" s="615"/>
      <c r="AD13" s="616"/>
      <c r="AE13" s="616"/>
    </row>
    <row r="14" spans="1:31" ht="12.75" customHeight="1" x14ac:dyDescent="0.25">
      <c r="A14" s="62" t="s">
        <v>148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109"/>
      <c r="N14" s="759" t="s">
        <v>148</v>
      </c>
      <c r="O14" s="760"/>
      <c r="P14" s="760"/>
      <c r="Q14" s="760"/>
      <c r="R14" s="760"/>
      <c r="S14" s="760"/>
      <c r="T14" s="760"/>
      <c r="U14" s="760"/>
      <c r="V14" s="760"/>
      <c r="W14" s="760"/>
      <c r="X14" s="760"/>
      <c r="Y14" s="760"/>
      <c r="Z14" s="760"/>
      <c r="AA14" s="760"/>
      <c r="AB14" s="365"/>
      <c r="AC14" s="615"/>
      <c r="AD14" s="616"/>
      <c r="AE14" s="616"/>
    </row>
    <row r="15" spans="1:31" ht="12.75" customHeight="1" thickBot="1" x14ac:dyDescent="0.3">
      <c r="A15" s="60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8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1"/>
      <c r="AA15" s="112" t="s">
        <v>142</v>
      </c>
      <c r="AB15" s="3"/>
      <c r="AC15" s="2"/>
    </row>
    <row r="16" spans="1:31" ht="42" customHeight="1" thickBot="1" x14ac:dyDescent="0.25">
      <c r="A16" s="7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5"/>
      <c r="M16" s="54"/>
      <c r="N16" s="113" t="s">
        <v>141</v>
      </c>
      <c r="O16" s="114" t="s">
        <v>140</v>
      </c>
      <c r="P16" s="115" t="s">
        <v>139</v>
      </c>
      <c r="Q16" s="115" t="s">
        <v>138</v>
      </c>
      <c r="R16" s="116" t="s">
        <v>137</v>
      </c>
      <c r="S16" s="739" t="s">
        <v>136</v>
      </c>
      <c r="T16" s="739"/>
      <c r="U16" s="739"/>
      <c r="V16" s="739"/>
      <c r="W16" s="114" t="s">
        <v>135</v>
      </c>
      <c r="X16" s="115" t="s">
        <v>134</v>
      </c>
      <c r="Y16" s="115" t="s">
        <v>291</v>
      </c>
      <c r="Z16" s="704" t="s">
        <v>305</v>
      </c>
      <c r="AA16" s="117" t="s">
        <v>375</v>
      </c>
      <c r="AB16" s="49"/>
      <c r="AC16" s="3"/>
    </row>
    <row r="17" spans="1:29" ht="12" customHeight="1" thickBot="1" x14ac:dyDescent="0.3">
      <c r="A17" s="41"/>
      <c r="B17" s="45"/>
      <c r="C17" s="118"/>
      <c r="D17" s="46"/>
      <c r="E17" s="45"/>
      <c r="F17" s="45"/>
      <c r="G17" s="45"/>
      <c r="H17" s="45"/>
      <c r="I17" s="45"/>
      <c r="J17" s="45"/>
      <c r="K17" s="45"/>
      <c r="L17" s="45"/>
      <c r="M17" s="44"/>
      <c r="N17" s="119">
        <v>1</v>
      </c>
      <c r="O17" s="120">
        <v>2</v>
      </c>
      <c r="P17" s="119">
        <v>2</v>
      </c>
      <c r="Q17" s="119">
        <v>3</v>
      </c>
      <c r="R17" s="121">
        <v>5</v>
      </c>
      <c r="S17" s="740">
        <v>5</v>
      </c>
      <c r="T17" s="740"/>
      <c r="U17" s="740"/>
      <c r="V17" s="740"/>
      <c r="W17" s="122">
        <v>6</v>
      </c>
      <c r="X17" s="120">
        <v>7</v>
      </c>
      <c r="Y17" s="119">
        <v>4</v>
      </c>
      <c r="Z17" s="119">
        <v>5</v>
      </c>
      <c r="AA17" s="119">
        <v>6</v>
      </c>
      <c r="AB17" s="41"/>
      <c r="AC17" s="3"/>
    </row>
    <row r="18" spans="1:29" ht="15" customHeight="1" x14ac:dyDescent="0.2">
      <c r="A18" s="19"/>
      <c r="B18" s="123"/>
      <c r="C18" s="124"/>
      <c r="D18" s="741" t="s">
        <v>133</v>
      </c>
      <c r="E18" s="741"/>
      <c r="F18" s="741"/>
      <c r="G18" s="741"/>
      <c r="H18" s="741"/>
      <c r="I18" s="741"/>
      <c r="J18" s="741"/>
      <c r="K18" s="741"/>
      <c r="L18" s="741"/>
      <c r="M18" s="741"/>
      <c r="N18" s="741"/>
      <c r="O18" s="742"/>
      <c r="P18" s="125">
        <v>1</v>
      </c>
      <c r="Q18" s="126" t="s">
        <v>4</v>
      </c>
      <c r="R18" s="127" t="s">
        <v>149</v>
      </c>
      <c r="S18" s="128" t="s">
        <v>4</v>
      </c>
      <c r="T18" s="129" t="s">
        <v>5</v>
      </c>
      <c r="U18" s="128" t="s">
        <v>4</v>
      </c>
      <c r="V18" s="130" t="s">
        <v>3</v>
      </c>
      <c r="W18" s="743"/>
      <c r="X18" s="744"/>
      <c r="Y18" s="288">
        <f>Y22+Y21+Y20+Y19</f>
        <v>13616365.530000001</v>
      </c>
      <c r="Z18" s="288">
        <f>Z22+Z20+Z19</f>
        <v>10007850</v>
      </c>
      <c r="AA18" s="288">
        <f>AA22+AA20+AA19</f>
        <v>10007850</v>
      </c>
      <c r="AB18" s="131"/>
      <c r="AC18" s="132"/>
    </row>
    <row r="19" spans="1:29" ht="49.5" customHeight="1" x14ac:dyDescent="0.2">
      <c r="A19" s="19"/>
      <c r="B19" s="133"/>
      <c r="C19" s="134"/>
      <c r="D19" s="135"/>
      <c r="E19" s="745" t="s">
        <v>132</v>
      </c>
      <c r="F19" s="745"/>
      <c r="G19" s="745"/>
      <c r="H19" s="745"/>
      <c r="I19" s="745"/>
      <c r="J19" s="745"/>
      <c r="K19" s="745"/>
      <c r="L19" s="745"/>
      <c r="M19" s="745"/>
      <c r="N19" s="745"/>
      <c r="O19" s="746"/>
      <c r="P19" s="14">
        <v>1</v>
      </c>
      <c r="Q19" s="13">
        <v>2</v>
      </c>
      <c r="R19" s="136" t="s">
        <v>149</v>
      </c>
      <c r="S19" s="13" t="s">
        <v>4</v>
      </c>
      <c r="T19" s="137" t="s">
        <v>5</v>
      </c>
      <c r="U19" s="13" t="s">
        <v>4</v>
      </c>
      <c r="V19" s="138" t="s">
        <v>3</v>
      </c>
      <c r="W19" s="747"/>
      <c r="X19" s="748"/>
      <c r="Y19" s="247">
        <v>1269578</v>
      </c>
      <c r="Z19" s="247">
        <v>1419732</v>
      </c>
      <c r="AA19" s="247">
        <v>1419732</v>
      </c>
      <c r="AB19" s="139"/>
      <c r="AC19" s="132"/>
    </row>
    <row r="20" spans="1:29" ht="65.25" customHeight="1" x14ac:dyDescent="0.2">
      <c r="A20" s="19"/>
      <c r="B20" s="133"/>
      <c r="C20" s="134"/>
      <c r="D20" s="135"/>
      <c r="E20" s="745" t="s">
        <v>129</v>
      </c>
      <c r="F20" s="745"/>
      <c r="G20" s="745"/>
      <c r="H20" s="745"/>
      <c r="I20" s="745"/>
      <c r="J20" s="745"/>
      <c r="K20" s="745"/>
      <c r="L20" s="745"/>
      <c r="M20" s="745"/>
      <c r="N20" s="745"/>
      <c r="O20" s="746"/>
      <c r="P20" s="14">
        <v>1</v>
      </c>
      <c r="Q20" s="13">
        <v>4</v>
      </c>
      <c r="R20" s="136" t="s">
        <v>149</v>
      </c>
      <c r="S20" s="13" t="s">
        <v>4</v>
      </c>
      <c r="T20" s="137" t="s">
        <v>5</v>
      </c>
      <c r="U20" s="13" t="s">
        <v>4</v>
      </c>
      <c r="V20" s="138" t="s">
        <v>3</v>
      </c>
      <c r="W20" s="747"/>
      <c r="X20" s="748"/>
      <c r="Y20" s="247">
        <v>5285614.4800000004</v>
      </c>
      <c r="Z20" s="247">
        <v>4723118</v>
      </c>
      <c r="AA20" s="247">
        <v>4723118</v>
      </c>
      <c r="AB20" s="139"/>
      <c r="AC20" s="132"/>
    </row>
    <row r="21" spans="1:29" ht="65.25" customHeight="1" x14ac:dyDescent="0.2">
      <c r="A21" s="19"/>
      <c r="B21" s="133"/>
      <c r="C21" s="134"/>
      <c r="D21" s="636"/>
      <c r="E21" s="632"/>
      <c r="F21" s="632"/>
      <c r="G21" s="632"/>
      <c r="H21" s="632"/>
      <c r="I21" s="632"/>
      <c r="J21" s="632"/>
      <c r="K21" s="632"/>
      <c r="L21" s="632"/>
      <c r="M21" s="632"/>
      <c r="N21" s="632" t="s">
        <v>282</v>
      </c>
      <c r="O21" s="633"/>
      <c r="P21" s="14">
        <v>1</v>
      </c>
      <c r="Q21" s="13">
        <v>6</v>
      </c>
      <c r="R21" s="136"/>
      <c r="S21" s="13"/>
      <c r="T21" s="137"/>
      <c r="U21" s="13"/>
      <c r="V21" s="138"/>
      <c r="W21" s="634"/>
      <c r="X21" s="635"/>
      <c r="Y21" s="247">
        <v>54100</v>
      </c>
      <c r="Z21" s="247"/>
      <c r="AA21" s="247"/>
      <c r="AB21" s="139"/>
      <c r="AC21" s="132"/>
    </row>
    <row r="22" spans="1:29" ht="15" customHeight="1" x14ac:dyDescent="0.2">
      <c r="A22" s="19"/>
      <c r="B22" s="133"/>
      <c r="C22" s="134"/>
      <c r="D22" s="135"/>
      <c r="E22" s="745" t="s">
        <v>123</v>
      </c>
      <c r="F22" s="745"/>
      <c r="G22" s="745"/>
      <c r="H22" s="745"/>
      <c r="I22" s="745"/>
      <c r="J22" s="745"/>
      <c r="K22" s="745"/>
      <c r="L22" s="745"/>
      <c r="M22" s="745"/>
      <c r="N22" s="745"/>
      <c r="O22" s="746"/>
      <c r="P22" s="14">
        <v>1</v>
      </c>
      <c r="Q22" s="13">
        <v>13</v>
      </c>
      <c r="R22" s="136" t="s">
        <v>149</v>
      </c>
      <c r="S22" s="13" t="s">
        <v>4</v>
      </c>
      <c r="T22" s="137" t="s">
        <v>5</v>
      </c>
      <c r="U22" s="13" t="s">
        <v>4</v>
      </c>
      <c r="V22" s="138" t="s">
        <v>3</v>
      </c>
      <c r="W22" s="747"/>
      <c r="X22" s="748"/>
      <c r="Y22" s="247">
        <v>7007073.0499999998</v>
      </c>
      <c r="Z22" s="247">
        <v>3865000</v>
      </c>
      <c r="AA22" s="247">
        <v>3865000</v>
      </c>
      <c r="AB22" s="139"/>
      <c r="AC22" s="132"/>
    </row>
    <row r="23" spans="1:29" ht="15" customHeight="1" x14ac:dyDescent="0.2">
      <c r="A23" s="19"/>
      <c r="B23" s="133"/>
      <c r="C23" s="140"/>
      <c r="D23" s="749" t="s">
        <v>114</v>
      </c>
      <c r="E23" s="749"/>
      <c r="F23" s="749"/>
      <c r="G23" s="749"/>
      <c r="H23" s="749"/>
      <c r="I23" s="749"/>
      <c r="J23" s="749"/>
      <c r="K23" s="749"/>
      <c r="L23" s="749"/>
      <c r="M23" s="749"/>
      <c r="N23" s="749"/>
      <c r="O23" s="750"/>
      <c r="P23" s="73">
        <v>2</v>
      </c>
      <c r="Q23" s="72" t="s">
        <v>4</v>
      </c>
      <c r="R23" s="136" t="s">
        <v>149</v>
      </c>
      <c r="S23" s="13" t="s">
        <v>4</v>
      </c>
      <c r="T23" s="137" t="s">
        <v>5</v>
      </c>
      <c r="U23" s="13" t="s">
        <v>4</v>
      </c>
      <c r="V23" s="138" t="s">
        <v>3</v>
      </c>
      <c r="W23" s="751"/>
      <c r="X23" s="752"/>
      <c r="Y23" s="289">
        <f>Y24</f>
        <v>254903</v>
      </c>
      <c r="Z23" s="289">
        <f>Z24</f>
        <v>257554</v>
      </c>
      <c r="AA23" s="289">
        <f>AA24</f>
        <v>267783</v>
      </c>
      <c r="AB23" s="139"/>
      <c r="AC23" s="132"/>
    </row>
    <row r="24" spans="1:29" ht="15" customHeight="1" x14ac:dyDescent="0.2">
      <c r="A24" s="19"/>
      <c r="B24" s="133"/>
      <c r="C24" s="134"/>
      <c r="D24" s="135"/>
      <c r="E24" s="745" t="s">
        <v>113</v>
      </c>
      <c r="F24" s="745"/>
      <c r="G24" s="745"/>
      <c r="H24" s="745"/>
      <c r="I24" s="745"/>
      <c r="J24" s="745"/>
      <c r="K24" s="745"/>
      <c r="L24" s="745"/>
      <c r="M24" s="745"/>
      <c r="N24" s="745"/>
      <c r="O24" s="746"/>
      <c r="P24" s="14">
        <v>2</v>
      </c>
      <c r="Q24" s="13">
        <v>3</v>
      </c>
      <c r="R24" s="136" t="s">
        <v>149</v>
      </c>
      <c r="S24" s="13" t="s">
        <v>4</v>
      </c>
      <c r="T24" s="137" t="s">
        <v>5</v>
      </c>
      <c r="U24" s="13" t="s">
        <v>4</v>
      </c>
      <c r="V24" s="138" t="s">
        <v>3</v>
      </c>
      <c r="W24" s="747"/>
      <c r="X24" s="748"/>
      <c r="Y24" s="247">
        <v>254903</v>
      </c>
      <c r="Z24" s="247">
        <v>257554</v>
      </c>
      <c r="AA24" s="247">
        <v>267783</v>
      </c>
      <c r="AB24" s="139"/>
      <c r="AC24" s="132"/>
    </row>
    <row r="25" spans="1:29" ht="29.25" customHeight="1" x14ac:dyDescent="0.2">
      <c r="A25" s="19"/>
      <c r="B25" s="133"/>
      <c r="C25" s="140"/>
      <c r="D25" s="749" t="s">
        <v>102</v>
      </c>
      <c r="E25" s="749"/>
      <c r="F25" s="749"/>
      <c r="G25" s="749"/>
      <c r="H25" s="749"/>
      <c r="I25" s="749"/>
      <c r="J25" s="749"/>
      <c r="K25" s="749"/>
      <c r="L25" s="749"/>
      <c r="M25" s="749"/>
      <c r="N25" s="749"/>
      <c r="O25" s="750"/>
      <c r="P25" s="73">
        <v>3</v>
      </c>
      <c r="Q25" s="72" t="s">
        <v>4</v>
      </c>
      <c r="R25" s="136" t="s">
        <v>149</v>
      </c>
      <c r="S25" s="13" t="s">
        <v>4</v>
      </c>
      <c r="T25" s="137" t="s">
        <v>5</v>
      </c>
      <c r="U25" s="13" t="s">
        <v>4</v>
      </c>
      <c r="V25" s="138" t="s">
        <v>3</v>
      </c>
      <c r="W25" s="751"/>
      <c r="X25" s="752"/>
      <c r="Y25" s="289">
        <f>Y26+Y27</f>
        <v>72675</v>
      </c>
      <c r="Z25" s="289">
        <f t="shared" ref="Z25:AA25" si="0">Z26+Z27</f>
        <v>72675</v>
      </c>
      <c r="AA25" s="289">
        <f t="shared" si="0"/>
        <v>72675</v>
      </c>
      <c r="AB25" s="139"/>
      <c r="AC25" s="132"/>
    </row>
    <row r="26" spans="1:29" ht="17.25" customHeight="1" x14ac:dyDescent="0.2">
      <c r="A26" s="19"/>
      <c r="B26" s="133"/>
      <c r="C26" s="134"/>
      <c r="D26" s="135"/>
      <c r="E26" s="745" t="s">
        <v>98</v>
      </c>
      <c r="F26" s="745"/>
      <c r="G26" s="745"/>
      <c r="H26" s="745"/>
      <c r="I26" s="745"/>
      <c r="J26" s="745"/>
      <c r="K26" s="745"/>
      <c r="L26" s="745"/>
      <c r="M26" s="745"/>
      <c r="N26" s="745"/>
      <c r="O26" s="746"/>
      <c r="P26" s="14">
        <v>3</v>
      </c>
      <c r="Q26" s="13">
        <v>10</v>
      </c>
      <c r="R26" s="136" t="s">
        <v>149</v>
      </c>
      <c r="S26" s="13" t="s">
        <v>4</v>
      </c>
      <c r="T26" s="137" t="s">
        <v>5</v>
      </c>
      <c r="U26" s="13" t="s">
        <v>4</v>
      </c>
      <c r="V26" s="138" t="s">
        <v>3</v>
      </c>
      <c r="W26" s="747"/>
      <c r="X26" s="748"/>
      <c r="Y26" s="247">
        <v>63375</v>
      </c>
      <c r="Z26" s="247">
        <v>63375</v>
      </c>
      <c r="AA26" s="247">
        <v>63375</v>
      </c>
      <c r="AB26" s="139"/>
      <c r="AC26" s="132"/>
    </row>
    <row r="27" spans="1:29" ht="16.149999999999999" customHeight="1" x14ac:dyDescent="0.2">
      <c r="A27" s="19"/>
      <c r="B27" s="133"/>
      <c r="C27" s="134"/>
      <c r="D27" s="135"/>
      <c r="E27" s="745" t="s">
        <v>334</v>
      </c>
      <c r="F27" s="745"/>
      <c r="G27" s="745"/>
      <c r="H27" s="745"/>
      <c r="I27" s="745"/>
      <c r="J27" s="745"/>
      <c r="K27" s="745"/>
      <c r="L27" s="745"/>
      <c r="M27" s="745"/>
      <c r="N27" s="745"/>
      <c r="O27" s="746"/>
      <c r="P27" s="14">
        <v>3</v>
      </c>
      <c r="Q27" s="13">
        <v>4</v>
      </c>
      <c r="R27" s="136" t="s">
        <v>149</v>
      </c>
      <c r="S27" s="13" t="s">
        <v>4</v>
      </c>
      <c r="T27" s="137" t="s">
        <v>5</v>
      </c>
      <c r="U27" s="13" t="s">
        <v>4</v>
      </c>
      <c r="V27" s="138" t="s">
        <v>3</v>
      </c>
      <c r="W27" s="747"/>
      <c r="X27" s="748"/>
      <c r="Y27" s="247">
        <v>9300</v>
      </c>
      <c r="Z27" s="247">
        <v>9300</v>
      </c>
      <c r="AA27" s="247">
        <v>9300</v>
      </c>
      <c r="AB27" s="139"/>
      <c r="AC27" s="132"/>
    </row>
    <row r="28" spans="1:29" ht="15" customHeight="1" x14ac:dyDescent="0.2">
      <c r="A28" s="19"/>
      <c r="B28" s="133"/>
      <c r="C28" s="140"/>
      <c r="D28" s="749" t="s">
        <v>93</v>
      </c>
      <c r="E28" s="749"/>
      <c r="F28" s="749"/>
      <c r="G28" s="749"/>
      <c r="H28" s="749"/>
      <c r="I28" s="749"/>
      <c r="J28" s="749"/>
      <c r="K28" s="749"/>
      <c r="L28" s="749"/>
      <c r="M28" s="749"/>
      <c r="N28" s="749"/>
      <c r="O28" s="750"/>
      <c r="P28" s="73">
        <v>4</v>
      </c>
      <c r="Q28" s="72" t="s">
        <v>4</v>
      </c>
      <c r="R28" s="136" t="s">
        <v>149</v>
      </c>
      <c r="S28" s="13" t="s">
        <v>4</v>
      </c>
      <c r="T28" s="137" t="s">
        <v>5</v>
      </c>
      <c r="U28" s="13" t="s">
        <v>4</v>
      </c>
      <c r="V28" s="138" t="s">
        <v>3</v>
      </c>
      <c r="W28" s="751"/>
      <c r="X28" s="752"/>
      <c r="Y28" s="289">
        <f>Y29+Y30</f>
        <v>37953291.740000002</v>
      </c>
      <c r="Z28" s="289">
        <f>Z29+Z30</f>
        <v>3428241.76</v>
      </c>
      <c r="AA28" s="289">
        <f>AA29+AA30</f>
        <v>3027906.21</v>
      </c>
      <c r="AB28" s="139"/>
      <c r="AC28" s="132"/>
    </row>
    <row r="29" spans="1:29" ht="15" customHeight="1" x14ac:dyDescent="0.2">
      <c r="A29" s="19"/>
      <c r="B29" s="133"/>
      <c r="C29" s="134"/>
      <c r="D29" s="135"/>
      <c r="E29" s="745" t="s">
        <v>92</v>
      </c>
      <c r="F29" s="745"/>
      <c r="G29" s="745"/>
      <c r="H29" s="745"/>
      <c r="I29" s="745"/>
      <c r="J29" s="745"/>
      <c r="K29" s="745"/>
      <c r="L29" s="745"/>
      <c r="M29" s="745"/>
      <c r="N29" s="745"/>
      <c r="O29" s="746"/>
      <c r="P29" s="14">
        <v>4</v>
      </c>
      <c r="Q29" s="13">
        <v>9</v>
      </c>
      <c r="R29" s="136" t="s">
        <v>149</v>
      </c>
      <c r="S29" s="13" t="s">
        <v>4</v>
      </c>
      <c r="T29" s="137" t="s">
        <v>5</v>
      </c>
      <c r="U29" s="13" t="s">
        <v>4</v>
      </c>
      <c r="V29" s="138" t="s">
        <v>3</v>
      </c>
      <c r="W29" s="747"/>
      <c r="X29" s="748"/>
      <c r="Y29" s="247">
        <v>37846791.740000002</v>
      </c>
      <c r="Z29" s="247">
        <v>3328241.76</v>
      </c>
      <c r="AA29" s="247">
        <v>2927906.21</v>
      </c>
      <c r="AB29" s="139"/>
      <c r="AC29" s="132"/>
    </row>
    <row r="30" spans="1:29" ht="29.25" customHeight="1" x14ac:dyDescent="0.2">
      <c r="A30" s="19"/>
      <c r="B30" s="133"/>
      <c r="C30" s="134"/>
      <c r="D30" s="135"/>
      <c r="E30" s="745" t="s">
        <v>77</v>
      </c>
      <c r="F30" s="745"/>
      <c r="G30" s="745"/>
      <c r="H30" s="745"/>
      <c r="I30" s="745"/>
      <c r="J30" s="745"/>
      <c r="K30" s="745"/>
      <c r="L30" s="745"/>
      <c r="M30" s="745"/>
      <c r="N30" s="745"/>
      <c r="O30" s="746"/>
      <c r="P30" s="14">
        <v>4</v>
      </c>
      <c r="Q30" s="13">
        <v>12</v>
      </c>
      <c r="R30" s="136" t="s">
        <v>149</v>
      </c>
      <c r="S30" s="13" t="s">
        <v>4</v>
      </c>
      <c r="T30" s="137" t="s">
        <v>5</v>
      </c>
      <c r="U30" s="13" t="s">
        <v>4</v>
      </c>
      <c r="V30" s="138" t="s">
        <v>3</v>
      </c>
      <c r="W30" s="747"/>
      <c r="X30" s="748"/>
      <c r="Y30" s="247">
        <v>106500</v>
      </c>
      <c r="Z30" s="247">
        <v>100000</v>
      </c>
      <c r="AA30" s="247">
        <v>100000</v>
      </c>
      <c r="AB30" s="139"/>
      <c r="AC30" s="132"/>
    </row>
    <row r="31" spans="1:29" ht="29.25" customHeight="1" x14ac:dyDescent="0.2">
      <c r="A31" s="19"/>
      <c r="B31" s="133"/>
      <c r="C31" s="140"/>
      <c r="D31" s="749" t="s">
        <v>73</v>
      </c>
      <c r="E31" s="749"/>
      <c r="F31" s="749"/>
      <c r="G31" s="749"/>
      <c r="H31" s="749"/>
      <c r="I31" s="749"/>
      <c r="J31" s="749"/>
      <c r="K31" s="749"/>
      <c r="L31" s="749"/>
      <c r="M31" s="749"/>
      <c r="N31" s="749"/>
      <c r="O31" s="750"/>
      <c r="P31" s="73">
        <v>5</v>
      </c>
      <c r="Q31" s="72" t="s">
        <v>4</v>
      </c>
      <c r="R31" s="136" t="s">
        <v>149</v>
      </c>
      <c r="S31" s="13" t="s">
        <v>4</v>
      </c>
      <c r="T31" s="137" t="s">
        <v>5</v>
      </c>
      <c r="U31" s="13" t="s">
        <v>4</v>
      </c>
      <c r="V31" s="138" t="s">
        <v>3</v>
      </c>
      <c r="W31" s="751"/>
      <c r="X31" s="752"/>
      <c r="Y31" s="289">
        <f>Y34+Y33</f>
        <v>5020292.5</v>
      </c>
      <c r="Z31" s="289">
        <f>Z34+Z33</f>
        <v>3600000</v>
      </c>
      <c r="AA31" s="289">
        <v>3267000</v>
      </c>
      <c r="AB31" s="139"/>
      <c r="AC31" s="132"/>
    </row>
    <row r="32" spans="1:29" ht="15" customHeight="1" x14ac:dyDescent="0.2">
      <c r="A32" s="19"/>
      <c r="B32" s="133"/>
      <c r="C32" s="134"/>
      <c r="D32" s="135"/>
      <c r="E32" s="745" t="s">
        <v>72</v>
      </c>
      <c r="F32" s="745"/>
      <c r="G32" s="745"/>
      <c r="H32" s="745"/>
      <c r="I32" s="745"/>
      <c r="J32" s="745"/>
      <c r="K32" s="745"/>
      <c r="L32" s="745"/>
      <c r="M32" s="745"/>
      <c r="N32" s="745"/>
      <c r="O32" s="746"/>
      <c r="P32" s="14">
        <v>5</v>
      </c>
      <c r="Q32" s="13">
        <v>1</v>
      </c>
      <c r="R32" s="136" t="s">
        <v>149</v>
      </c>
      <c r="S32" s="13" t="s">
        <v>4</v>
      </c>
      <c r="T32" s="137" t="s">
        <v>5</v>
      </c>
      <c r="U32" s="13" t="s">
        <v>4</v>
      </c>
      <c r="V32" s="138" t="s">
        <v>3</v>
      </c>
      <c r="W32" s="747"/>
      <c r="X32" s="748"/>
      <c r="Y32" s="247"/>
      <c r="Z32" s="247"/>
      <c r="AA32" s="247"/>
      <c r="AB32" s="139"/>
      <c r="AC32" s="132"/>
    </row>
    <row r="33" spans="1:29" ht="15" customHeight="1" x14ac:dyDescent="0.2">
      <c r="A33" s="19"/>
      <c r="B33" s="133"/>
      <c r="C33" s="134"/>
      <c r="D33" s="135"/>
      <c r="E33" s="745" t="s">
        <v>62</v>
      </c>
      <c r="F33" s="745"/>
      <c r="G33" s="745"/>
      <c r="H33" s="745"/>
      <c r="I33" s="745"/>
      <c r="J33" s="745"/>
      <c r="K33" s="745"/>
      <c r="L33" s="745"/>
      <c r="M33" s="745"/>
      <c r="N33" s="745"/>
      <c r="O33" s="746"/>
      <c r="P33" s="14">
        <v>5</v>
      </c>
      <c r="Q33" s="13">
        <v>2</v>
      </c>
      <c r="R33" s="136" t="s">
        <v>149</v>
      </c>
      <c r="S33" s="13" t="s">
        <v>4</v>
      </c>
      <c r="T33" s="137" t="s">
        <v>5</v>
      </c>
      <c r="U33" s="13" t="s">
        <v>4</v>
      </c>
      <c r="V33" s="138" t="s">
        <v>3</v>
      </c>
      <c r="W33" s="747"/>
      <c r="X33" s="748"/>
      <c r="Y33" s="247">
        <v>695164.97</v>
      </c>
      <c r="Z33" s="247">
        <v>350000</v>
      </c>
      <c r="AA33" s="247">
        <v>350000</v>
      </c>
      <c r="AB33" s="139"/>
      <c r="AC33" s="132"/>
    </row>
    <row r="34" spans="1:29" ht="15" customHeight="1" x14ac:dyDescent="0.2">
      <c r="A34" s="19"/>
      <c r="B34" s="133"/>
      <c r="C34" s="134"/>
      <c r="D34" s="135"/>
      <c r="E34" s="745" t="s">
        <v>53</v>
      </c>
      <c r="F34" s="745"/>
      <c r="G34" s="745"/>
      <c r="H34" s="745"/>
      <c r="I34" s="745"/>
      <c r="J34" s="745"/>
      <c r="K34" s="745"/>
      <c r="L34" s="745"/>
      <c r="M34" s="745"/>
      <c r="N34" s="745"/>
      <c r="O34" s="746"/>
      <c r="P34" s="14">
        <v>5</v>
      </c>
      <c r="Q34" s="13">
        <v>3</v>
      </c>
      <c r="R34" s="136" t="s">
        <v>149</v>
      </c>
      <c r="S34" s="13" t="s">
        <v>4</v>
      </c>
      <c r="T34" s="137" t="s">
        <v>5</v>
      </c>
      <c r="U34" s="13" t="s">
        <v>4</v>
      </c>
      <c r="V34" s="138" t="s">
        <v>3</v>
      </c>
      <c r="W34" s="747"/>
      <c r="X34" s="748"/>
      <c r="Y34" s="247">
        <v>4325127.53</v>
      </c>
      <c r="Z34" s="247">
        <v>3250000</v>
      </c>
      <c r="AA34" s="247">
        <v>3250000</v>
      </c>
      <c r="AB34" s="139"/>
      <c r="AC34" s="132"/>
    </row>
    <row r="35" spans="1:29" s="406" customFormat="1" ht="15" customHeight="1" x14ac:dyDescent="0.2">
      <c r="A35" s="7"/>
      <c r="B35" s="426"/>
      <c r="C35" s="421"/>
      <c r="D35" s="527"/>
      <c r="E35" s="526"/>
      <c r="F35" s="526"/>
      <c r="G35" s="526"/>
      <c r="H35" s="526"/>
      <c r="I35" s="526"/>
      <c r="J35" s="526"/>
      <c r="K35" s="526"/>
      <c r="L35" s="526"/>
      <c r="M35" s="526"/>
      <c r="N35" s="526" t="s">
        <v>279</v>
      </c>
      <c r="O35" s="527"/>
      <c r="P35" s="521">
        <v>7</v>
      </c>
      <c r="Q35" s="72">
        <v>0</v>
      </c>
      <c r="R35" s="533"/>
      <c r="S35" s="72"/>
      <c r="T35" s="534"/>
      <c r="U35" s="72"/>
      <c r="V35" s="535"/>
      <c r="W35" s="528"/>
      <c r="X35" s="529"/>
      <c r="Y35" s="536">
        <f>SUM(Y36)</f>
        <v>0</v>
      </c>
      <c r="Z35" s="536">
        <f t="shared" ref="Z35:AA35" si="1">SUM(Z36)</f>
        <v>0</v>
      </c>
      <c r="AA35" s="536">
        <f t="shared" si="1"/>
        <v>0</v>
      </c>
      <c r="AB35" s="430"/>
      <c r="AC35" s="431"/>
    </row>
    <row r="36" spans="1:29" ht="15" customHeight="1" x14ac:dyDescent="0.2">
      <c r="A36" s="19"/>
      <c r="B36" s="133"/>
      <c r="C36" s="140"/>
      <c r="D36" s="527"/>
      <c r="E36" s="522"/>
      <c r="F36" s="522"/>
      <c r="G36" s="522"/>
      <c r="H36" s="522"/>
      <c r="I36" s="522"/>
      <c r="J36" s="522"/>
      <c r="K36" s="522"/>
      <c r="L36" s="522"/>
      <c r="M36" s="522"/>
      <c r="N36" s="522" t="s">
        <v>280</v>
      </c>
      <c r="O36" s="523"/>
      <c r="P36" s="14">
        <v>7</v>
      </c>
      <c r="Q36" s="13">
        <v>7</v>
      </c>
      <c r="R36" s="136"/>
      <c r="S36" s="13"/>
      <c r="T36" s="137"/>
      <c r="U36" s="13"/>
      <c r="V36" s="138"/>
      <c r="W36" s="524"/>
      <c r="X36" s="525"/>
      <c r="Y36" s="247"/>
      <c r="Z36" s="247"/>
      <c r="AA36" s="247"/>
      <c r="AB36" s="139"/>
      <c r="AC36" s="132"/>
    </row>
    <row r="37" spans="1:29" ht="15" customHeight="1" x14ac:dyDescent="0.2">
      <c r="A37" s="19"/>
      <c r="B37" s="133"/>
      <c r="C37" s="140"/>
      <c r="D37" s="749" t="s">
        <v>36</v>
      </c>
      <c r="E37" s="749"/>
      <c r="F37" s="749"/>
      <c r="G37" s="749"/>
      <c r="H37" s="749"/>
      <c r="I37" s="749"/>
      <c r="J37" s="749"/>
      <c r="K37" s="749"/>
      <c r="L37" s="749"/>
      <c r="M37" s="749"/>
      <c r="N37" s="749"/>
      <c r="O37" s="750"/>
      <c r="P37" s="73">
        <v>8</v>
      </c>
      <c r="Q37" s="72" t="s">
        <v>4</v>
      </c>
      <c r="R37" s="136" t="s">
        <v>149</v>
      </c>
      <c r="S37" s="13" t="s">
        <v>4</v>
      </c>
      <c r="T37" s="137" t="s">
        <v>5</v>
      </c>
      <c r="U37" s="13" t="s">
        <v>4</v>
      </c>
      <c r="V37" s="138" t="s">
        <v>3</v>
      </c>
      <c r="W37" s="751"/>
      <c r="X37" s="752"/>
      <c r="Y37" s="289">
        <f>Y38</f>
        <v>4362562</v>
      </c>
      <c r="Z37" s="289">
        <v>2800000</v>
      </c>
      <c r="AA37" s="289">
        <v>2800000</v>
      </c>
      <c r="AB37" s="139"/>
      <c r="AC37" s="132"/>
    </row>
    <row r="38" spans="1:29" ht="15" customHeight="1" x14ac:dyDescent="0.2">
      <c r="A38" s="19"/>
      <c r="B38" s="133"/>
      <c r="C38" s="134"/>
      <c r="D38" s="135"/>
      <c r="E38" s="745" t="s">
        <v>35</v>
      </c>
      <c r="F38" s="745"/>
      <c r="G38" s="745"/>
      <c r="H38" s="745"/>
      <c r="I38" s="745"/>
      <c r="J38" s="745"/>
      <c r="K38" s="745"/>
      <c r="L38" s="745"/>
      <c r="M38" s="745"/>
      <c r="N38" s="745"/>
      <c r="O38" s="746"/>
      <c r="P38" s="14">
        <v>8</v>
      </c>
      <c r="Q38" s="13">
        <v>1</v>
      </c>
      <c r="R38" s="136" t="s">
        <v>149</v>
      </c>
      <c r="S38" s="13" t="s">
        <v>4</v>
      </c>
      <c r="T38" s="137" t="s">
        <v>5</v>
      </c>
      <c r="U38" s="13" t="s">
        <v>4</v>
      </c>
      <c r="V38" s="138" t="s">
        <v>3</v>
      </c>
      <c r="W38" s="747"/>
      <c r="X38" s="748"/>
      <c r="Y38" s="247">
        <v>4362562</v>
      </c>
      <c r="Z38" s="247">
        <v>2800000</v>
      </c>
      <c r="AA38" s="247">
        <v>2800000</v>
      </c>
      <c r="AB38" s="139"/>
      <c r="AC38" s="132"/>
    </row>
    <row r="39" spans="1:29" ht="15" customHeight="1" x14ac:dyDescent="0.2">
      <c r="A39" s="19"/>
      <c r="B39" s="133"/>
      <c r="C39" s="140"/>
      <c r="D39" s="749" t="s">
        <v>22</v>
      </c>
      <c r="E39" s="749"/>
      <c r="F39" s="749"/>
      <c r="G39" s="749"/>
      <c r="H39" s="749"/>
      <c r="I39" s="749"/>
      <c r="J39" s="749"/>
      <c r="K39" s="749"/>
      <c r="L39" s="749"/>
      <c r="M39" s="749"/>
      <c r="N39" s="749"/>
      <c r="O39" s="750"/>
      <c r="P39" s="73">
        <v>10</v>
      </c>
      <c r="Q39" s="72" t="s">
        <v>4</v>
      </c>
      <c r="R39" s="136" t="s">
        <v>149</v>
      </c>
      <c r="S39" s="13" t="s">
        <v>4</v>
      </c>
      <c r="T39" s="137" t="s">
        <v>5</v>
      </c>
      <c r="U39" s="13" t="s">
        <v>4</v>
      </c>
      <c r="V39" s="138" t="s">
        <v>3</v>
      </c>
      <c r="W39" s="751"/>
      <c r="X39" s="752"/>
      <c r="Y39" s="289">
        <f>Y40+Y41</f>
        <v>129428.52</v>
      </c>
      <c r="Z39" s="289">
        <f>Z40+Z41</f>
        <v>130000</v>
      </c>
      <c r="AA39" s="289">
        <f>AA40+AA41</f>
        <v>130000</v>
      </c>
      <c r="AB39" s="139"/>
      <c r="AC39" s="132"/>
    </row>
    <row r="40" spans="1:29" ht="15" customHeight="1" x14ac:dyDescent="0.2">
      <c r="A40" s="19"/>
      <c r="B40" s="133"/>
      <c r="C40" s="134"/>
      <c r="D40" s="135"/>
      <c r="E40" s="745" t="s">
        <v>21</v>
      </c>
      <c r="F40" s="745"/>
      <c r="G40" s="745"/>
      <c r="H40" s="745"/>
      <c r="I40" s="745"/>
      <c r="J40" s="745"/>
      <c r="K40" s="745"/>
      <c r="L40" s="745"/>
      <c r="M40" s="745"/>
      <c r="N40" s="745"/>
      <c r="O40" s="746"/>
      <c r="P40" s="14">
        <v>10</v>
      </c>
      <c r="Q40" s="13">
        <v>1</v>
      </c>
      <c r="R40" s="136" t="s">
        <v>149</v>
      </c>
      <c r="S40" s="13" t="s">
        <v>4</v>
      </c>
      <c r="T40" s="137" t="s">
        <v>5</v>
      </c>
      <c r="U40" s="13" t="s">
        <v>4</v>
      </c>
      <c r="V40" s="138" t="s">
        <v>3</v>
      </c>
      <c r="W40" s="747"/>
      <c r="X40" s="748"/>
      <c r="Y40" s="247">
        <v>129428.52</v>
      </c>
      <c r="Z40" s="247">
        <v>130000</v>
      </c>
      <c r="AA40" s="247">
        <v>130000</v>
      </c>
      <c r="AB40" s="139"/>
      <c r="AC40" s="132"/>
    </row>
    <row r="41" spans="1:29" ht="15" customHeight="1" x14ac:dyDescent="0.2">
      <c r="A41" s="19"/>
      <c r="B41" s="133"/>
      <c r="C41" s="134"/>
      <c r="D41" s="135"/>
      <c r="E41" s="745" t="s">
        <v>10</v>
      </c>
      <c r="F41" s="745"/>
      <c r="G41" s="745"/>
      <c r="H41" s="745"/>
      <c r="I41" s="745"/>
      <c r="J41" s="745"/>
      <c r="K41" s="745"/>
      <c r="L41" s="745"/>
      <c r="M41" s="745"/>
      <c r="N41" s="745"/>
      <c r="O41" s="746"/>
      <c r="P41" s="14">
        <v>10</v>
      </c>
      <c r="Q41" s="13">
        <v>3</v>
      </c>
      <c r="R41" s="136" t="s">
        <v>149</v>
      </c>
      <c r="S41" s="13" t="s">
        <v>4</v>
      </c>
      <c r="T41" s="137" t="s">
        <v>5</v>
      </c>
      <c r="U41" s="13" t="s">
        <v>4</v>
      </c>
      <c r="V41" s="138" t="s">
        <v>3</v>
      </c>
      <c r="W41" s="747"/>
      <c r="X41" s="748"/>
      <c r="Y41" s="247"/>
      <c r="Z41" s="247"/>
      <c r="AA41" s="247"/>
      <c r="AB41" s="139"/>
      <c r="AC41" s="132"/>
    </row>
    <row r="42" spans="1:29" s="406" customFormat="1" ht="15" customHeight="1" x14ac:dyDescent="0.2">
      <c r="A42" s="7"/>
      <c r="B42" s="426"/>
      <c r="C42" s="421"/>
      <c r="D42" s="373"/>
      <c r="E42" s="368"/>
      <c r="F42" s="368"/>
      <c r="G42" s="368"/>
      <c r="H42" s="368"/>
      <c r="I42" s="368"/>
      <c r="J42" s="368"/>
      <c r="K42" s="368"/>
      <c r="L42" s="368"/>
      <c r="M42" s="368"/>
      <c r="N42" s="369" t="s">
        <v>268</v>
      </c>
      <c r="O42" s="370"/>
      <c r="P42" s="40">
        <v>11</v>
      </c>
      <c r="Q42" s="39">
        <v>0</v>
      </c>
      <c r="R42" s="427"/>
      <c r="S42" s="39"/>
      <c r="T42" s="428"/>
      <c r="U42" s="39"/>
      <c r="V42" s="429"/>
      <c r="W42" s="371"/>
      <c r="X42" s="372"/>
      <c r="Y42" s="290">
        <f>Y43</f>
        <v>45275</v>
      </c>
      <c r="Z42" s="290">
        <f t="shared" ref="Z42:AA42" si="2">Z43</f>
        <v>50000</v>
      </c>
      <c r="AA42" s="290">
        <f t="shared" si="2"/>
        <v>50000</v>
      </c>
      <c r="AB42" s="430"/>
      <c r="AC42" s="431"/>
    </row>
    <row r="43" spans="1:29" ht="15" customHeight="1" x14ac:dyDescent="0.2">
      <c r="A43" s="19"/>
      <c r="B43" s="133"/>
      <c r="C43" s="140"/>
      <c r="D43" s="373"/>
      <c r="E43" s="367"/>
      <c r="F43" s="367"/>
      <c r="G43" s="367"/>
      <c r="H43" s="367"/>
      <c r="I43" s="367"/>
      <c r="J43" s="367"/>
      <c r="K43" s="367"/>
      <c r="L43" s="367"/>
      <c r="M43" s="367"/>
      <c r="N43" s="424" t="s">
        <v>269</v>
      </c>
      <c r="O43" s="425"/>
      <c r="P43" s="25">
        <v>11</v>
      </c>
      <c r="Q43" s="24">
        <v>1</v>
      </c>
      <c r="R43" s="143"/>
      <c r="S43" s="24"/>
      <c r="T43" s="144"/>
      <c r="U43" s="24"/>
      <c r="V43" s="145"/>
      <c r="W43" s="20"/>
      <c r="X43" s="26"/>
      <c r="Y43" s="249">
        <v>45275</v>
      </c>
      <c r="Z43" s="249">
        <v>50000</v>
      </c>
      <c r="AA43" s="249">
        <v>50000</v>
      </c>
      <c r="AB43" s="139"/>
      <c r="AC43" s="132"/>
    </row>
    <row r="44" spans="1:29" ht="15" customHeight="1" thickBot="1" x14ac:dyDescent="0.25">
      <c r="A44" s="19"/>
      <c r="B44" s="133"/>
      <c r="C44" s="140"/>
      <c r="D44" s="749" t="s">
        <v>2</v>
      </c>
      <c r="E44" s="749"/>
      <c r="F44" s="749"/>
      <c r="G44" s="749"/>
      <c r="H44" s="749"/>
      <c r="I44" s="749"/>
      <c r="J44" s="749"/>
      <c r="K44" s="749"/>
      <c r="L44" s="749"/>
      <c r="M44" s="749"/>
      <c r="N44" s="753"/>
      <c r="O44" s="754"/>
      <c r="P44" s="40"/>
      <c r="Q44" s="39"/>
      <c r="R44" s="143" t="s">
        <v>149</v>
      </c>
      <c r="S44" s="24" t="s">
        <v>4</v>
      </c>
      <c r="T44" s="144" t="s">
        <v>5</v>
      </c>
      <c r="U44" s="24" t="s">
        <v>4</v>
      </c>
      <c r="V44" s="145" t="s">
        <v>3</v>
      </c>
      <c r="W44" s="755"/>
      <c r="X44" s="756"/>
      <c r="Y44" s="290">
        <f>ВедомстПр3!X130</f>
        <v>0</v>
      </c>
      <c r="Z44" s="290">
        <v>523164.75</v>
      </c>
      <c r="AA44" s="290">
        <v>1034598.25</v>
      </c>
      <c r="AB44" s="139"/>
      <c r="AC44" s="132"/>
    </row>
    <row r="45" spans="1:29" ht="21.75" customHeight="1" thickBot="1" x14ac:dyDescent="0.3">
      <c r="A45" s="4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2"/>
      <c r="N45" s="186" t="s">
        <v>0</v>
      </c>
      <c r="O45" s="187"/>
      <c r="P45" s="187"/>
      <c r="Q45" s="187"/>
      <c r="R45" s="187"/>
      <c r="S45" s="187"/>
      <c r="T45" s="187"/>
      <c r="U45" s="187"/>
      <c r="V45" s="187"/>
      <c r="W45" s="187"/>
      <c r="X45" s="188"/>
      <c r="Y45" s="291">
        <f>Y42+Y39+Y37+Y31+Y28+Y25+Y23+Y18</f>
        <v>61454793.290000007</v>
      </c>
      <c r="Z45" s="291">
        <f>Z18+Z23+Z25+Z28+Z31+Z37+Z39+Z42+Z44</f>
        <v>20869485.509999998</v>
      </c>
      <c r="AA45" s="291">
        <f>AA18+AA23+AA25+AA28+AA31+AA37+AA39+AA44+AA42+AA35</f>
        <v>20657812.460000001</v>
      </c>
      <c r="AB45" s="3"/>
      <c r="AC45" s="2"/>
    </row>
    <row r="46" spans="1:29" ht="12.7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2"/>
      <c r="Z46" s="4"/>
      <c r="AA46" s="3"/>
      <c r="AB46" s="3"/>
      <c r="AC46" s="2"/>
    </row>
  </sheetData>
  <mergeCells count="53">
    <mergeCell ref="N13:AA13"/>
    <mergeCell ref="N14:AA14"/>
    <mergeCell ref="Q2:Z2"/>
    <mergeCell ref="Y5:Z5"/>
    <mergeCell ref="Y8:Z8"/>
    <mergeCell ref="N11:AA11"/>
    <mergeCell ref="N12:AA12"/>
    <mergeCell ref="E41:O41"/>
    <mergeCell ref="W41:X41"/>
    <mergeCell ref="D44:O44"/>
    <mergeCell ref="W44:X44"/>
    <mergeCell ref="E38:O38"/>
    <mergeCell ref="W38:X38"/>
    <mergeCell ref="D39:O39"/>
    <mergeCell ref="W39:X39"/>
    <mergeCell ref="E40:O40"/>
    <mergeCell ref="W40:X40"/>
    <mergeCell ref="E33:O33"/>
    <mergeCell ref="W33:X33"/>
    <mergeCell ref="E34:O34"/>
    <mergeCell ref="W34:X34"/>
    <mergeCell ref="D37:O37"/>
    <mergeCell ref="W37:X37"/>
    <mergeCell ref="E30:O30"/>
    <mergeCell ref="W30:X30"/>
    <mergeCell ref="D31:O31"/>
    <mergeCell ref="W31:X31"/>
    <mergeCell ref="E32:O32"/>
    <mergeCell ref="W32:X32"/>
    <mergeCell ref="E27:O27"/>
    <mergeCell ref="W27:X27"/>
    <mergeCell ref="D28:O28"/>
    <mergeCell ref="W28:X28"/>
    <mergeCell ref="E29:O29"/>
    <mergeCell ref="W29:X29"/>
    <mergeCell ref="E24:O24"/>
    <mergeCell ref="W24:X24"/>
    <mergeCell ref="D25:O25"/>
    <mergeCell ref="W25:X25"/>
    <mergeCell ref="E26:O26"/>
    <mergeCell ref="W26:X26"/>
    <mergeCell ref="E20:O20"/>
    <mergeCell ref="W20:X20"/>
    <mergeCell ref="E22:O22"/>
    <mergeCell ref="W22:X22"/>
    <mergeCell ref="D23:O23"/>
    <mergeCell ref="W23:X23"/>
    <mergeCell ref="S16:V16"/>
    <mergeCell ref="S17:V17"/>
    <mergeCell ref="D18:O18"/>
    <mergeCell ref="W18:X18"/>
    <mergeCell ref="E19:O19"/>
    <mergeCell ref="W19:X19"/>
  </mergeCells>
  <pageMargins left="0.19685039370078741" right="0.19685039370078741" top="0.39370078740157483" bottom="0.19685039370078741" header="0.19685039370078741" footer="0.19685039370078741"/>
  <pageSetup paperSize="9" scale="8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33"/>
  <sheetViews>
    <sheetView showGridLines="0" view="pageBreakPreview" topLeftCell="M130" zoomScaleSheetLayoutView="100" workbookViewId="0">
      <selection activeCell="X69" sqref="X69"/>
    </sheetView>
  </sheetViews>
  <sheetFormatPr defaultColWidth="9.140625" defaultRowHeight="12.75" x14ac:dyDescent="0.2"/>
  <cols>
    <col min="1" max="1" width="0.5703125" style="1" hidden="1" customWidth="1"/>
    <col min="2" max="11" width="0" style="1" hidden="1" customWidth="1"/>
    <col min="12" max="12" width="1.42578125" style="1" hidden="1" customWidth="1"/>
    <col min="13" max="13" width="50" style="1" customWidth="1"/>
    <col min="14" max="14" width="7.140625" style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7.7109375" style="1" customWidth="1"/>
    <col min="23" max="23" width="0" style="1" hidden="1" customWidth="1"/>
    <col min="24" max="24" width="16" style="1" customWidth="1"/>
    <col min="25" max="25" width="17.42578125" style="1" customWidth="1"/>
    <col min="26" max="26" width="17.85546875" style="1" customWidth="1"/>
    <col min="27" max="27" width="1.140625" style="1" customWidth="1"/>
    <col min="28" max="28" width="2" style="1" customWidth="1"/>
    <col min="29" max="256" width="9.140625" style="1" customWidth="1"/>
    <col min="257" max="16384" width="9.140625" style="1"/>
  </cols>
  <sheetData>
    <row r="1" spans="1:28" ht="12.75" customHeight="1" x14ac:dyDescent="0.25">
      <c r="A1" s="67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5"/>
      <c r="Z1" s="2"/>
      <c r="AA1" s="3"/>
      <c r="AB1" s="2"/>
    </row>
    <row r="2" spans="1:28" ht="12.75" customHeight="1" x14ac:dyDescent="0.25">
      <c r="A2" s="67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796" t="s">
        <v>278</v>
      </c>
      <c r="W2" s="732"/>
      <c r="X2" s="732"/>
      <c r="Y2" s="732"/>
      <c r="Z2" s="2"/>
      <c r="AA2" s="3"/>
      <c r="AB2" s="2"/>
    </row>
    <row r="3" spans="1:28" ht="12.75" customHeight="1" x14ac:dyDescent="0.25">
      <c r="A3" s="67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507"/>
      <c r="N3" s="508"/>
      <c r="O3" s="506"/>
      <c r="P3" s="66"/>
      <c r="Q3" s="66"/>
      <c r="R3" s="66"/>
      <c r="S3" s="66"/>
      <c r="T3" s="66"/>
      <c r="U3" s="66"/>
      <c r="V3" s="68" t="s">
        <v>145</v>
      </c>
      <c r="W3" s="66"/>
      <c r="X3" s="2"/>
      <c r="Y3" s="65"/>
      <c r="Z3" s="2"/>
      <c r="AA3" s="3"/>
      <c r="AB3" s="2"/>
    </row>
    <row r="4" spans="1:28" ht="12.75" customHeight="1" x14ac:dyDescent="0.25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507"/>
      <c r="N4" s="508"/>
      <c r="O4" s="508"/>
      <c r="P4" s="66"/>
      <c r="Q4" s="66"/>
      <c r="R4" s="66"/>
      <c r="S4" s="66"/>
      <c r="T4" s="66"/>
      <c r="U4" s="66"/>
      <c r="V4" s="68" t="s">
        <v>144</v>
      </c>
      <c r="W4" s="66"/>
      <c r="X4" s="2"/>
      <c r="Y4" s="65"/>
      <c r="Z4" s="3"/>
      <c r="AA4" s="3"/>
      <c r="AB4" s="2"/>
    </row>
    <row r="5" spans="1:28" ht="12.75" customHeight="1" x14ac:dyDescent="0.25">
      <c r="A5" s="67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4"/>
      <c r="O5" s="4"/>
      <c r="P5" s="2"/>
      <c r="Q5" s="69"/>
      <c r="R5" s="71"/>
      <c r="S5" s="69"/>
      <c r="T5" s="69"/>
      <c r="U5" s="69"/>
      <c r="V5" s="797" t="s">
        <v>308</v>
      </c>
      <c r="W5" s="732"/>
      <c r="X5" s="732"/>
      <c r="Y5" s="732"/>
      <c r="Z5" s="63"/>
      <c r="AA5" s="3"/>
      <c r="AB5" s="2"/>
    </row>
    <row r="6" spans="1:28" ht="12.75" customHeight="1" x14ac:dyDescent="0.25">
      <c r="A6" s="67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8" t="s">
        <v>257</v>
      </c>
      <c r="W6" s="66"/>
      <c r="X6" s="2"/>
      <c r="Y6" s="65"/>
      <c r="Z6" s="2"/>
      <c r="AA6" s="3"/>
      <c r="AB6" s="2"/>
    </row>
    <row r="7" spans="1:28" ht="12.75" customHeight="1" x14ac:dyDescent="0.25">
      <c r="A7" s="67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108" t="s">
        <v>258</v>
      </c>
      <c r="W7" s="66"/>
      <c r="X7" s="66"/>
      <c r="Y7" s="65"/>
      <c r="Z7" s="3"/>
      <c r="AA7" s="3"/>
      <c r="AB7" s="2"/>
    </row>
    <row r="8" spans="1:28" ht="12.75" customHeight="1" x14ac:dyDescent="0.25">
      <c r="A8" s="60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796" t="s">
        <v>390</v>
      </c>
      <c r="W8" s="732"/>
      <c r="X8" s="732"/>
      <c r="Y8" s="732"/>
      <c r="Z8" s="59"/>
      <c r="AA8" s="3"/>
      <c r="AB8" s="2"/>
    </row>
    <row r="9" spans="1:28" ht="12.75" customHeight="1" x14ac:dyDescent="0.3">
      <c r="A9" s="60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68"/>
      <c r="W9" s="59"/>
      <c r="X9" s="59"/>
      <c r="Y9" s="59"/>
      <c r="Z9" s="59"/>
      <c r="AA9" s="3"/>
      <c r="AB9" s="2"/>
    </row>
    <row r="10" spans="1:28" ht="12.75" customHeight="1" x14ac:dyDescent="0.3">
      <c r="A10" s="60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68"/>
      <c r="W10" s="59"/>
      <c r="X10" s="59"/>
      <c r="Y10" s="59"/>
      <c r="Z10" s="59"/>
      <c r="AA10" s="3"/>
      <c r="AB10" s="2"/>
    </row>
    <row r="11" spans="1:28" ht="12.75" customHeight="1" x14ac:dyDescent="0.25">
      <c r="A11" s="64" t="s">
        <v>143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763" t="s">
        <v>311</v>
      </c>
      <c r="N11" s="760"/>
      <c r="O11" s="760"/>
      <c r="P11" s="760"/>
      <c r="Q11" s="760"/>
      <c r="R11" s="760"/>
      <c r="S11" s="760"/>
      <c r="T11" s="760"/>
      <c r="U11" s="760"/>
      <c r="V11" s="760"/>
      <c r="W11" s="760"/>
      <c r="X11" s="760"/>
      <c r="Y11" s="760"/>
      <c r="Z11" s="63"/>
      <c r="AA11" s="3"/>
      <c r="AB11" s="2"/>
    </row>
    <row r="12" spans="1:28" ht="12.75" customHeight="1" x14ac:dyDescent="0.25">
      <c r="A12" s="64" t="s">
        <v>303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763" t="s">
        <v>312</v>
      </c>
      <c r="N12" s="732"/>
      <c r="O12" s="732"/>
      <c r="P12" s="732"/>
      <c r="Q12" s="732"/>
      <c r="R12" s="732"/>
      <c r="S12" s="732"/>
      <c r="T12" s="732"/>
      <c r="U12" s="732"/>
      <c r="V12" s="732"/>
      <c r="W12" s="732"/>
      <c r="X12" s="732"/>
      <c r="Y12" s="732"/>
      <c r="Z12" s="732"/>
      <c r="AA12" s="3"/>
      <c r="AB12" s="2"/>
    </row>
    <row r="13" spans="1:28" ht="12.75" customHeight="1" x14ac:dyDescent="0.25">
      <c r="A13" s="62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764" t="s">
        <v>386</v>
      </c>
      <c r="N13" s="732"/>
      <c r="O13" s="732"/>
      <c r="P13" s="732"/>
      <c r="Q13" s="732"/>
      <c r="R13" s="732"/>
      <c r="S13" s="732"/>
      <c r="T13" s="732"/>
      <c r="U13" s="732"/>
      <c r="V13" s="732"/>
      <c r="W13" s="732"/>
      <c r="X13" s="732"/>
      <c r="Y13" s="732"/>
      <c r="Z13" s="732"/>
      <c r="AA13" s="3"/>
      <c r="AB13" s="2"/>
    </row>
    <row r="14" spans="1:28" ht="12.75" customHeight="1" thickBot="1" x14ac:dyDescent="0.25">
      <c r="A14" s="60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7"/>
      <c r="Z14" s="8" t="s">
        <v>142</v>
      </c>
      <c r="AA14" s="3"/>
      <c r="AB14" s="2"/>
    </row>
    <row r="15" spans="1:28" ht="45.75" customHeight="1" thickBot="1" x14ac:dyDescent="0.25">
      <c r="A15" s="7"/>
      <c r="B15" s="56"/>
      <c r="C15" s="56"/>
      <c r="D15" s="56"/>
      <c r="E15" s="56"/>
      <c r="F15" s="56"/>
      <c r="G15" s="56"/>
      <c r="H15" s="56"/>
      <c r="I15" s="56"/>
      <c r="J15" s="56"/>
      <c r="K15" s="55"/>
      <c r="L15" s="54"/>
      <c r="M15" s="490" t="s">
        <v>141</v>
      </c>
      <c r="N15" s="52" t="s">
        <v>140</v>
      </c>
      <c r="O15" s="51" t="s">
        <v>139</v>
      </c>
      <c r="P15" s="51" t="s">
        <v>138</v>
      </c>
      <c r="Q15" s="53" t="s">
        <v>137</v>
      </c>
      <c r="R15" s="770" t="s">
        <v>136</v>
      </c>
      <c r="S15" s="770"/>
      <c r="T15" s="770"/>
      <c r="U15" s="770"/>
      <c r="V15" s="52" t="s">
        <v>135</v>
      </c>
      <c r="W15" s="51" t="s">
        <v>134</v>
      </c>
      <c r="X15" s="51" t="s">
        <v>291</v>
      </c>
      <c r="Y15" s="705" t="s">
        <v>305</v>
      </c>
      <c r="Z15" s="50" t="s">
        <v>375</v>
      </c>
      <c r="AA15" s="49"/>
      <c r="AB15" s="3"/>
    </row>
    <row r="16" spans="1:28" ht="13.5" customHeight="1" thickBot="1" x14ac:dyDescent="0.3">
      <c r="A16" s="41"/>
      <c r="B16" s="48"/>
      <c r="C16" s="47"/>
      <c r="D16" s="46"/>
      <c r="E16" s="497"/>
      <c r="F16" s="497"/>
      <c r="G16" s="497"/>
      <c r="H16" s="497"/>
      <c r="I16" s="497"/>
      <c r="J16" s="497"/>
      <c r="K16" s="497"/>
      <c r="L16" s="44"/>
      <c r="M16" s="491">
        <v>1</v>
      </c>
      <c r="N16" s="491">
        <v>2</v>
      </c>
      <c r="O16" s="491">
        <v>3</v>
      </c>
      <c r="P16" s="491">
        <v>4</v>
      </c>
      <c r="Q16" s="43">
        <v>5</v>
      </c>
      <c r="R16" s="771">
        <v>5</v>
      </c>
      <c r="S16" s="771"/>
      <c r="T16" s="771"/>
      <c r="U16" s="771"/>
      <c r="V16" s="42">
        <v>6</v>
      </c>
      <c r="W16" s="491">
        <v>7</v>
      </c>
      <c r="X16" s="491">
        <v>7</v>
      </c>
      <c r="Y16" s="491">
        <v>8</v>
      </c>
      <c r="Z16" s="491">
        <v>9</v>
      </c>
      <c r="AA16" s="41"/>
      <c r="AB16" s="3"/>
    </row>
    <row r="17" spans="1:28" ht="49.5" customHeight="1" thickBot="1" x14ac:dyDescent="0.25">
      <c r="A17" s="19"/>
      <c r="B17" s="18"/>
      <c r="C17" s="772" t="s">
        <v>319</v>
      </c>
      <c r="D17" s="773"/>
      <c r="E17" s="773"/>
      <c r="F17" s="773"/>
      <c r="G17" s="773"/>
      <c r="H17" s="773"/>
      <c r="I17" s="773"/>
      <c r="J17" s="773"/>
      <c r="K17" s="773"/>
      <c r="L17" s="773"/>
      <c r="M17" s="774"/>
      <c r="N17" s="88">
        <v>615</v>
      </c>
      <c r="O17" s="89" t="s">
        <v>1</v>
      </c>
      <c r="P17" s="90" t="s">
        <v>1</v>
      </c>
      <c r="Q17" s="91" t="s">
        <v>1</v>
      </c>
      <c r="R17" s="92" t="s">
        <v>1</v>
      </c>
      <c r="S17" s="93" t="s">
        <v>1</v>
      </c>
      <c r="T17" s="92" t="s">
        <v>1</v>
      </c>
      <c r="U17" s="94" t="s">
        <v>1</v>
      </c>
      <c r="V17" s="251"/>
      <c r="W17" s="252"/>
      <c r="X17" s="253"/>
      <c r="Y17" s="253"/>
      <c r="Z17" s="254"/>
      <c r="AA17" s="8"/>
      <c r="AB17" s="3"/>
    </row>
    <row r="18" spans="1:28" ht="23.25" customHeight="1" thickBot="1" x14ac:dyDescent="0.25">
      <c r="A18" s="19"/>
      <c r="B18" s="18"/>
      <c r="C18" s="95"/>
      <c r="D18" s="775" t="s">
        <v>133</v>
      </c>
      <c r="E18" s="776"/>
      <c r="F18" s="776"/>
      <c r="G18" s="776"/>
      <c r="H18" s="776"/>
      <c r="I18" s="776"/>
      <c r="J18" s="776"/>
      <c r="K18" s="776"/>
      <c r="L18" s="776"/>
      <c r="M18" s="777"/>
      <c r="N18" s="88">
        <v>615</v>
      </c>
      <c r="O18" s="40">
        <v>1</v>
      </c>
      <c r="P18" s="39" t="s">
        <v>1</v>
      </c>
      <c r="Q18" s="12" t="s">
        <v>1</v>
      </c>
      <c r="R18" s="37" t="s">
        <v>1</v>
      </c>
      <c r="S18" s="38" t="s">
        <v>1</v>
      </c>
      <c r="T18" s="37" t="s">
        <v>1</v>
      </c>
      <c r="U18" s="36" t="s">
        <v>1</v>
      </c>
      <c r="V18" s="255"/>
      <c r="W18" s="256"/>
      <c r="X18" s="257">
        <f>X19+X23+X33+X34</f>
        <v>13616365.530000001</v>
      </c>
      <c r="Y18" s="257">
        <f>Y19+Y23+Y34+Y30</f>
        <v>10007850</v>
      </c>
      <c r="Z18" s="257">
        <f>Z19+Z23+Z34+Z30</f>
        <v>10007850</v>
      </c>
      <c r="AA18" s="8"/>
      <c r="AB18" s="3"/>
    </row>
    <row r="19" spans="1:28" ht="52.5" customHeight="1" thickBot="1" x14ac:dyDescent="0.25">
      <c r="A19" s="19"/>
      <c r="B19" s="18"/>
      <c r="C19" s="96"/>
      <c r="D19" s="28"/>
      <c r="E19" s="778" t="s">
        <v>132</v>
      </c>
      <c r="F19" s="779"/>
      <c r="G19" s="779"/>
      <c r="H19" s="779"/>
      <c r="I19" s="779"/>
      <c r="J19" s="779"/>
      <c r="K19" s="779"/>
      <c r="L19" s="779"/>
      <c r="M19" s="780"/>
      <c r="N19" s="88">
        <v>615</v>
      </c>
      <c r="O19" s="82">
        <v>1</v>
      </c>
      <c r="P19" s="83">
        <v>2</v>
      </c>
      <c r="Q19" s="80" t="s">
        <v>1</v>
      </c>
      <c r="R19" s="84" t="s">
        <v>1</v>
      </c>
      <c r="S19" s="85" t="s">
        <v>1</v>
      </c>
      <c r="T19" s="84" t="s">
        <v>1</v>
      </c>
      <c r="U19" s="86" t="s">
        <v>1</v>
      </c>
      <c r="V19" s="258"/>
      <c r="W19" s="259"/>
      <c r="X19" s="260">
        <f t="shared" ref="X19:Z21" si="0">X20</f>
        <v>1269578</v>
      </c>
      <c r="Y19" s="260">
        <f t="shared" si="0"/>
        <v>1419732</v>
      </c>
      <c r="Z19" s="261">
        <f t="shared" si="0"/>
        <v>1419732</v>
      </c>
      <c r="AA19" s="8"/>
      <c r="AB19" s="3"/>
    </row>
    <row r="20" spans="1:28" ht="82.5" customHeight="1" thickBot="1" x14ac:dyDescent="0.25">
      <c r="A20" s="19"/>
      <c r="B20" s="18"/>
      <c r="C20" s="96"/>
      <c r="D20" s="17"/>
      <c r="E20" s="27"/>
      <c r="F20" s="767" t="s">
        <v>320</v>
      </c>
      <c r="G20" s="767"/>
      <c r="H20" s="767"/>
      <c r="I20" s="768"/>
      <c r="J20" s="768"/>
      <c r="K20" s="768"/>
      <c r="L20" s="768"/>
      <c r="M20" s="769"/>
      <c r="N20" s="88">
        <v>615</v>
      </c>
      <c r="O20" s="25">
        <v>1</v>
      </c>
      <c r="P20" s="24">
        <v>2</v>
      </c>
      <c r="Q20" s="12" t="s">
        <v>100</v>
      </c>
      <c r="R20" s="22">
        <v>86</v>
      </c>
      <c r="S20" s="23" t="s">
        <v>5</v>
      </c>
      <c r="T20" s="22" t="s">
        <v>4</v>
      </c>
      <c r="U20" s="21" t="s">
        <v>3</v>
      </c>
      <c r="V20" s="262"/>
      <c r="W20" s="256"/>
      <c r="X20" s="263">
        <f t="shared" si="0"/>
        <v>1269578</v>
      </c>
      <c r="Y20" s="263">
        <f t="shared" si="0"/>
        <v>1419732</v>
      </c>
      <c r="Z20" s="264">
        <f t="shared" si="0"/>
        <v>1419732</v>
      </c>
      <c r="AA20" s="8"/>
      <c r="AB20" s="3"/>
    </row>
    <row r="21" spans="1:28" ht="29.25" customHeight="1" thickBot="1" x14ac:dyDescent="0.25">
      <c r="A21" s="19"/>
      <c r="B21" s="18"/>
      <c r="C21" s="96"/>
      <c r="D21" s="17"/>
      <c r="E21" s="16"/>
      <c r="F21" s="15"/>
      <c r="G21" s="15"/>
      <c r="H21" s="15"/>
      <c r="I21" s="767" t="s">
        <v>295</v>
      </c>
      <c r="J21" s="768"/>
      <c r="K21" s="768"/>
      <c r="L21" s="768"/>
      <c r="M21" s="769"/>
      <c r="N21" s="88">
        <v>615</v>
      </c>
      <c r="O21" s="25">
        <v>1</v>
      </c>
      <c r="P21" s="24">
        <v>2</v>
      </c>
      <c r="Q21" s="12" t="s">
        <v>131</v>
      </c>
      <c r="R21" s="22">
        <v>86</v>
      </c>
      <c r="S21" s="23" t="s">
        <v>5</v>
      </c>
      <c r="T21" s="22">
        <v>1</v>
      </c>
      <c r="U21" s="21" t="s">
        <v>130</v>
      </c>
      <c r="V21" s="262"/>
      <c r="W21" s="256"/>
      <c r="X21" s="263">
        <f t="shared" si="0"/>
        <v>1269578</v>
      </c>
      <c r="Y21" s="263">
        <f t="shared" si="0"/>
        <v>1419732</v>
      </c>
      <c r="Z21" s="264">
        <f t="shared" si="0"/>
        <v>1419732</v>
      </c>
      <c r="AA21" s="8"/>
      <c r="AB21" s="3"/>
    </row>
    <row r="22" spans="1:28" ht="29.25" customHeight="1" thickBot="1" x14ac:dyDescent="0.25">
      <c r="A22" s="19"/>
      <c r="B22" s="18"/>
      <c r="C22" s="96"/>
      <c r="D22" s="17"/>
      <c r="E22" s="32"/>
      <c r="F22" s="485"/>
      <c r="G22" s="485"/>
      <c r="H22" s="485"/>
      <c r="I22" s="487"/>
      <c r="J22" s="789" t="s">
        <v>108</v>
      </c>
      <c r="K22" s="789"/>
      <c r="L22" s="789"/>
      <c r="M22" s="790"/>
      <c r="N22" s="88">
        <v>615</v>
      </c>
      <c r="O22" s="14">
        <v>1</v>
      </c>
      <c r="P22" s="13">
        <v>2</v>
      </c>
      <c r="Q22" s="12" t="s">
        <v>131</v>
      </c>
      <c r="R22" s="10">
        <v>86</v>
      </c>
      <c r="S22" s="11" t="s">
        <v>5</v>
      </c>
      <c r="T22" s="10">
        <v>1</v>
      </c>
      <c r="U22" s="9" t="s">
        <v>130</v>
      </c>
      <c r="V22" s="265" t="s">
        <v>107</v>
      </c>
      <c r="W22" s="256"/>
      <c r="X22" s="266">
        <v>1269578</v>
      </c>
      <c r="Y22" s="266">
        <v>1419732</v>
      </c>
      <c r="Z22" s="266">
        <v>1419732</v>
      </c>
      <c r="AA22" s="8"/>
      <c r="AB22" s="3"/>
    </row>
    <row r="23" spans="1:28" ht="72.75" customHeight="1" thickBot="1" x14ac:dyDescent="0.25">
      <c r="A23" s="19"/>
      <c r="B23" s="18"/>
      <c r="C23" s="96"/>
      <c r="D23" s="17"/>
      <c r="E23" s="778" t="s">
        <v>129</v>
      </c>
      <c r="F23" s="779"/>
      <c r="G23" s="779"/>
      <c r="H23" s="779"/>
      <c r="I23" s="779"/>
      <c r="J23" s="785"/>
      <c r="K23" s="785"/>
      <c r="L23" s="785"/>
      <c r="M23" s="786"/>
      <c r="N23" s="88">
        <v>615</v>
      </c>
      <c r="O23" s="78">
        <v>1</v>
      </c>
      <c r="P23" s="79">
        <v>4</v>
      </c>
      <c r="Q23" s="80" t="s">
        <v>1</v>
      </c>
      <c r="R23" s="97" t="s">
        <v>1</v>
      </c>
      <c r="S23" s="98" t="s">
        <v>1</v>
      </c>
      <c r="T23" s="97" t="s">
        <v>1</v>
      </c>
      <c r="U23" s="99" t="s">
        <v>1</v>
      </c>
      <c r="V23" s="268"/>
      <c r="W23" s="259"/>
      <c r="X23" s="269">
        <f>X24</f>
        <v>5285614.4800000004</v>
      </c>
      <c r="Y23" s="269">
        <f>Y24</f>
        <v>4723118</v>
      </c>
      <c r="Z23" s="270">
        <f>Z24+Z28</f>
        <v>4723118</v>
      </c>
      <c r="AA23" s="8"/>
      <c r="AB23" s="3"/>
    </row>
    <row r="24" spans="1:28" ht="84" customHeight="1" thickBot="1" x14ac:dyDescent="0.25">
      <c r="A24" s="19"/>
      <c r="B24" s="18"/>
      <c r="C24" s="96"/>
      <c r="D24" s="17"/>
      <c r="E24" s="27"/>
      <c r="F24" s="767" t="s">
        <v>320</v>
      </c>
      <c r="G24" s="767"/>
      <c r="H24" s="768"/>
      <c r="I24" s="768"/>
      <c r="J24" s="768"/>
      <c r="K24" s="768"/>
      <c r="L24" s="768"/>
      <c r="M24" s="769"/>
      <c r="N24" s="88">
        <v>615</v>
      </c>
      <c r="O24" s="25">
        <v>1</v>
      </c>
      <c r="P24" s="24">
        <v>4</v>
      </c>
      <c r="Q24" s="12" t="s">
        <v>112</v>
      </c>
      <c r="R24" s="22" t="s">
        <v>105</v>
      </c>
      <c r="S24" s="23" t="s">
        <v>5</v>
      </c>
      <c r="T24" s="22" t="s">
        <v>4</v>
      </c>
      <c r="U24" s="21" t="s">
        <v>3</v>
      </c>
      <c r="V24" s="262"/>
      <c r="W24" s="256"/>
      <c r="X24" s="263">
        <f>X29+X28+X27</f>
        <v>5285614.4800000004</v>
      </c>
      <c r="Y24" s="263">
        <f>Y27+Y28</f>
        <v>4723118</v>
      </c>
      <c r="Z24" s="263">
        <f>Z29+Z27</f>
        <v>3467218</v>
      </c>
      <c r="AA24" s="8"/>
      <c r="AB24" s="3"/>
    </row>
    <row r="25" spans="1:28" ht="33" customHeight="1" thickBot="1" x14ac:dyDescent="0.25">
      <c r="A25" s="19"/>
      <c r="B25" s="18"/>
      <c r="C25" s="96"/>
      <c r="D25" s="17"/>
      <c r="E25" s="16"/>
      <c r="F25" s="15"/>
      <c r="G25" s="15"/>
      <c r="H25" s="767" t="s">
        <v>128</v>
      </c>
      <c r="I25" s="768"/>
      <c r="J25" s="768"/>
      <c r="K25" s="768"/>
      <c r="L25" s="768"/>
      <c r="M25" s="769"/>
      <c r="N25" s="88">
        <v>615</v>
      </c>
      <c r="O25" s="25">
        <v>1</v>
      </c>
      <c r="P25" s="24">
        <v>4</v>
      </c>
      <c r="Q25" s="12" t="s">
        <v>127</v>
      </c>
      <c r="R25" s="22" t="s">
        <v>105</v>
      </c>
      <c r="S25" s="23" t="s">
        <v>5</v>
      </c>
      <c r="T25" s="22" t="s">
        <v>6</v>
      </c>
      <c r="U25" s="21" t="s">
        <v>3</v>
      </c>
      <c r="V25" s="262"/>
      <c r="W25" s="256"/>
      <c r="X25" s="263">
        <f t="shared" ref="X25:Z25" si="1">X26</f>
        <v>4060605</v>
      </c>
      <c r="Y25" s="263">
        <f t="shared" si="1"/>
        <v>3467218</v>
      </c>
      <c r="Z25" s="264">
        <f t="shared" si="1"/>
        <v>3467218</v>
      </c>
      <c r="AA25" s="8"/>
      <c r="AB25" s="3"/>
    </row>
    <row r="26" spans="1:28" ht="23.25" customHeight="1" thickBot="1" x14ac:dyDescent="0.25">
      <c r="A26" s="19"/>
      <c r="B26" s="18"/>
      <c r="C26" s="96"/>
      <c r="D26" s="17"/>
      <c r="E26" s="16"/>
      <c r="F26" s="500"/>
      <c r="G26" s="500"/>
      <c r="H26" s="15"/>
      <c r="I26" s="767" t="s">
        <v>126</v>
      </c>
      <c r="J26" s="768"/>
      <c r="K26" s="768"/>
      <c r="L26" s="768"/>
      <c r="M26" s="769"/>
      <c r="N26" s="88">
        <v>615</v>
      </c>
      <c r="O26" s="25">
        <v>1</v>
      </c>
      <c r="P26" s="24">
        <v>4</v>
      </c>
      <c r="Q26" s="12" t="s">
        <v>125</v>
      </c>
      <c r="R26" s="22" t="s">
        <v>105</v>
      </c>
      <c r="S26" s="23" t="s">
        <v>5</v>
      </c>
      <c r="T26" s="22" t="s">
        <v>6</v>
      </c>
      <c r="U26" s="21" t="s">
        <v>124</v>
      </c>
      <c r="V26" s="262"/>
      <c r="W26" s="256"/>
      <c r="X26" s="263">
        <f>X27</f>
        <v>4060605</v>
      </c>
      <c r="Y26" s="263">
        <f>Y27+Y29</f>
        <v>3467218</v>
      </c>
      <c r="Z26" s="264">
        <f>Z27+Z29</f>
        <v>3467218</v>
      </c>
      <c r="AA26" s="8"/>
      <c r="AB26" s="3"/>
    </row>
    <row r="27" spans="1:28" ht="29.25" customHeight="1" thickBot="1" x14ac:dyDescent="0.25">
      <c r="A27" s="19"/>
      <c r="B27" s="18"/>
      <c r="C27" s="96"/>
      <c r="D27" s="17"/>
      <c r="E27" s="16"/>
      <c r="F27" s="500"/>
      <c r="G27" s="500"/>
      <c r="H27" s="500"/>
      <c r="I27" s="15"/>
      <c r="J27" s="765" t="s">
        <v>108</v>
      </c>
      <c r="K27" s="765"/>
      <c r="L27" s="765"/>
      <c r="M27" s="766"/>
      <c r="N27" s="88">
        <v>615</v>
      </c>
      <c r="O27" s="25">
        <v>1</v>
      </c>
      <c r="P27" s="24">
        <v>4</v>
      </c>
      <c r="Q27" s="12" t="s">
        <v>125</v>
      </c>
      <c r="R27" s="22" t="s">
        <v>105</v>
      </c>
      <c r="S27" s="23" t="s">
        <v>5</v>
      </c>
      <c r="T27" s="22" t="s">
        <v>6</v>
      </c>
      <c r="U27" s="21" t="s">
        <v>124</v>
      </c>
      <c r="V27" s="271" t="s">
        <v>107</v>
      </c>
      <c r="W27" s="256"/>
      <c r="X27" s="272">
        <v>4060605</v>
      </c>
      <c r="Y27" s="272">
        <v>3467218</v>
      </c>
      <c r="Z27" s="273">
        <v>3467218</v>
      </c>
      <c r="AA27" s="8"/>
      <c r="AB27" s="3"/>
    </row>
    <row r="28" spans="1:28" ht="48.6" customHeight="1" thickBot="1" x14ac:dyDescent="0.25">
      <c r="A28" s="19"/>
      <c r="B28" s="18"/>
      <c r="C28" s="96"/>
      <c r="D28" s="663"/>
      <c r="E28" s="32"/>
      <c r="F28" s="661"/>
      <c r="G28" s="661"/>
      <c r="H28" s="661"/>
      <c r="I28" s="662"/>
      <c r="J28" s="658"/>
      <c r="K28" s="658"/>
      <c r="L28" s="658"/>
      <c r="M28" s="659" t="s">
        <v>42</v>
      </c>
      <c r="N28" s="88">
        <v>615</v>
      </c>
      <c r="O28" s="14">
        <v>1</v>
      </c>
      <c r="P28" s="13">
        <v>4</v>
      </c>
      <c r="Q28" s="12" t="s">
        <v>125</v>
      </c>
      <c r="R28" s="10" t="s">
        <v>105</v>
      </c>
      <c r="S28" s="11" t="s">
        <v>5</v>
      </c>
      <c r="T28" s="10" t="s">
        <v>6</v>
      </c>
      <c r="U28" s="9" t="s">
        <v>124</v>
      </c>
      <c r="V28" s="265" t="s">
        <v>37</v>
      </c>
      <c r="W28" s="256"/>
      <c r="X28" s="266">
        <v>1220509.48</v>
      </c>
      <c r="Y28" s="266">
        <v>1255900</v>
      </c>
      <c r="Z28" s="267">
        <v>1255900</v>
      </c>
      <c r="AA28" s="8"/>
      <c r="AB28" s="664"/>
    </row>
    <row r="29" spans="1:28" ht="48" customHeight="1" thickBot="1" x14ac:dyDescent="0.25">
      <c r="A29" s="19"/>
      <c r="B29" s="18"/>
      <c r="C29" s="96"/>
      <c r="D29" s="17"/>
      <c r="E29" s="32"/>
      <c r="F29" s="485"/>
      <c r="G29" s="485"/>
      <c r="H29" s="485"/>
      <c r="I29" s="485"/>
      <c r="J29" s="789" t="s">
        <v>351</v>
      </c>
      <c r="K29" s="789"/>
      <c r="L29" s="789"/>
      <c r="M29" s="790"/>
      <c r="N29" s="88">
        <v>615</v>
      </c>
      <c r="O29" s="14">
        <v>1</v>
      </c>
      <c r="P29" s="13">
        <v>4</v>
      </c>
      <c r="Q29" s="12" t="s">
        <v>125</v>
      </c>
      <c r="R29" s="10" t="s">
        <v>105</v>
      </c>
      <c r="S29" s="11" t="s">
        <v>5</v>
      </c>
      <c r="T29" s="10">
        <v>10</v>
      </c>
      <c r="U29" s="9">
        <v>10040</v>
      </c>
      <c r="V29" s="393">
        <v>540</v>
      </c>
      <c r="W29" s="256"/>
      <c r="X29" s="266">
        <v>4500</v>
      </c>
      <c r="Y29" s="266"/>
      <c r="Z29" s="267"/>
      <c r="AA29" s="8"/>
      <c r="AB29" s="3"/>
    </row>
    <row r="30" spans="1:28" s="420" customFormat="1" ht="48" customHeight="1" thickBot="1" x14ac:dyDescent="0.25">
      <c r="A30" s="407"/>
      <c r="B30" s="394"/>
      <c r="C30" s="395"/>
      <c r="D30" s="557"/>
      <c r="E30" s="551"/>
      <c r="F30" s="408"/>
      <c r="G30" s="408"/>
      <c r="H30" s="408"/>
      <c r="I30" s="408"/>
      <c r="J30" s="410"/>
      <c r="K30" s="410"/>
      <c r="L30" s="410"/>
      <c r="M30" s="541" t="s">
        <v>282</v>
      </c>
      <c r="N30" s="88">
        <v>615</v>
      </c>
      <c r="O30" s="414">
        <v>1</v>
      </c>
      <c r="P30" s="414">
        <v>6</v>
      </c>
      <c r="Q30" s="558"/>
      <c r="R30" s="82"/>
      <c r="S30" s="85"/>
      <c r="T30" s="84"/>
      <c r="U30" s="544"/>
      <c r="V30" s="559"/>
      <c r="W30" s="542"/>
      <c r="X30" s="538">
        <f>X31</f>
        <v>54100</v>
      </c>
      <c r="Y30" s="538">
        <f t="shared" ref="Y30:Z31" si="2">Y31</f>
        <v>0</v>
      </c>
      <c r="Z30" s="538">
        <f t="shared" si="2"/>
        <v>0</v>
      </c>
      <c r="AA30" s="418"/>
      <c r="AB30" s="419"/>
    </row>
    <row r="31" spans="1:28" ht="48" customHeight="1" thickBot="1" x14ac:dyDescent="0.25">
      <c r="A31" s="19"/>
      <c r="B31" s="18"/>
      <c r="C31" s="96"/>
      <c r="D31" s="17"/>
      <c r="E31" s="32"/>
      <c r="F31" s="546"/>
      <c r="G31" s="546"/>
      <c r="H31" s="546"/>
      <c r="I31" s="546"/>
      <c r="J31" s="74"/>
      <c r="K31" s="74"/>
      <c r="L31" s="74"/>
      <c r="M31" s="547" t="s">
        <v>101</v>
      </c>
      <c r="N31" s="88">
        <v>615</v>
      </c>
      <c r="O31" s="13">
        <v>1</v>
      </c>
      <c r="P31" s="13">
        <v>6</v>
      </c>
      <c r="Q31" s="555"/>
      <c r="R31" s="14">
        <v>75</v>
      </c>
      <c r="S31" s="11">
        <v>0</v>
      </c>
      <c r="T31" s="10">
        <v>0</v>
      </c>
      <c r="U31" s="388">
        <v>0</v>
      </c>
      <c r="V31" s="560"/>
      <c r="W31" s="539"/>
      <c r="X31" s="540">
        <f>X32</f>
        <v>54100</v>
      </c>
      <c r="Y31" s="540">
        <f t="shared" si="2"/>
        <v>0</v>
      </c>
      <c r="Z31" s="540">
        <f t="shared" si="2"/>
        <v>0</v>
      </c>
      <c r="AA31" s="8"/>
      <c r="AB31" s="3"/>
    </row>
    <row r="32" spans="1:28" ht="48" customHeight="1" thickBot="1" x14ac:dyDescent="0.25">
      <c r="A32" s="19"/>
      <c r="B32" s="18"/>
      <c r="C32" s="96"/>
      <c r="D32" s="17"/>
      <c r="E32" s="32"/>
      <c r="F32" s="546"/>
      <c r="G32" s="546"/>
      <c r="H32" s="546"/>
      <c r="I32" s="546"/>
      <c r="J32" s="74"/>
      <c r="K32" s="74"/>
      <c r="L32" s="74"/>
      <c r="M32" s="547" t="s">
        <v>283</v>
      </c>
      <c r="N32" s="88">
        <v>615</v>
      </c>
      <c r="O32" s="13">
        <v>1</v>
      </c>
      <c r="P32" s="13">
        <v>6</v>
      </c>
      <c r="Q32" s="555"/>
      <c r="R32" s="14">
        <v>75</v>
      </c>
      <c r="S32" s="11">
        <v>0</v>
      </c>
      <c r="T32" s="10">
        <v>0</v>
      </c>
      <c r="U32" s="388">
        <v>61002</v>
      </c>
      <c r="V32" s="560"/>
      <c r="W32" s="539"/>
      <c r="X32" s="540">
        <f>X33</f>
        <v>54100</v>
      </c>
      <c r="Y32" s="540">
        <v>0</v>
      </c>
      <c r="Z32" s="540">
        <v>0</v>
      </c>
      <c r="AA32" s="8"/>
      <c r="AB32" s="3"/>
    </row>
    <row r="33" spans="1:28" ht="69" customHeight="1" thickBot="1" x14ac:dyDescent="0.25">
      <c r="A33" s="19"/>
      <c r="B33" s="18"/>
      <c r="C33" s="96"/>
      <c r="D33" s="627"/>
      <c r="E33" s="32"/>
      <c r="F33" s="624"/>
      <c r="G33" s="624"/>
      <c r="H33" s="624"/>
      <c r="I33" s="624"/>
      <c r="J33" s="74"/>
      <c r="K33" s="74"/>
      <c r="L33" s="74"/>
      <c r="M33" s="618" t="s">
        <v>284</v>
      </c>
      <c r="N33" s="88">
        <v>615</v>
      </c>
      <c r="O33" s="13">
        <v>1</v>
      </c>
      <c r="P33" s="13">
        <v>6</v>
      </c>
      <c r="Q33" s="555"/>
      <c r="R33" s="14">
        <v>75</v>
      </c>
      <c r="S33" s="11">
        <v>0</v>
      </c>
      <c r="T33" s="10">
        <v>0</v>
      </c>
      <c r="U33" s="388">
        <v>61002</v>
      </c>
      <c r="V33" s="556">
        <v>540</v>
      </c>
      <c r="W33" s="537"/>
      <c r="X33" s="391">
        <v>54100</v>
      </c>
      <c r="Y33" s="391"/>
      <c r="Z33" s="391"/>
      <c r="AA33" s="8"/>
      <c r="AB33" s="629"/>
    </row>
    <row r="34" spans="1:28" ht="23.25" customHeight="1" thickBot="1" x14ac:dyDescent="0.25">
      <c r="A34" s="19"/>
      <c r="B34" s="18"/>
      <c r="C34" s="96"/>
      <c r="D34" s="17"/>
      <c r="E34" s="778" t="s">
        <v>123</v>
      </c>
      <c r="F34" s="779"/>
      <c r="G34" s="779"/>
      <c r="H34" s="779"/>
      <c r="I34" s="779"/>
      <c r="J34" s="785"/>
      <c r="K34" s="785"/>
      <c r="L34" s="785"/>
      <c r="M34" s="786"/>
      <c r="N34" s="88">
        <v>615</v>
      </c>
      <c r="O34" s="78">
        <v>1</v>
      </c>
      <c r="P34" s="79">
        <v>13</v>
      </c>
      <c r="Q34" s="422" t="s">
        <v>1</v>
      </c>
      <c r="R34" s="97" t="s">
        <v>1</v>
      </c>
      <c r="S34" s="98" t="s">
        <v>1</v>
      </c>
      <c r="T34" s="97" t="s">
        <v>1</v>
      </c>
      <c r="U34" s="99" t="s">
        <v>1</v>
      </c>
      <c r="V34" s="268"/>
      <c r="W34" s="423"/>
      <c r="X34" s="269">
        <f>X35+X41</f>
        <v>7007073.0499999998</v>
      </c>
      <c r="Y34" s="269">
        <f>Y35+Y41</f>
        <v>3865000</v>
      </c>
      <c r="Z34" s="269">
        <f>Z35+Z41</f>
        <v>3865000</v>
      </c>
      <c r="AA34" s="8"/>
      <c r="AB34" s="3"/>
    </row>
    <row r="35" spans="1:28" ht="29.25" customHeight="1" thickBot="1" x14ac:dyDescent="0.25">
      <c r="A35" s="19"/>
      <c r="B35" s="18"/>
      <c r="C35" s="96"/>
      <c r="D35" s="17"/>
      <c r="E35" s="27"/>
      <c r="F35" s="767" t="s">
        <v>101</v>
      </c>
      <c r="G35" s="767"/>
      <c r="H35" s="767"/>
      <c r="I35" s="768"/>
      <c r="J35" s="768"/>
      <c r="K35" s="768"/>
      <c r="L35" s="768"/>
      <c r="M35" s="769"/>
      <c r="N35" s="88">
        <v>615</v>
      </c>
      <c r="O35" s="25">
        <v>1</v>
      </c>
      <c r="P35" s="24">
        <v>13</v>
      </c>
      <c r="Q35" s="12" t="s">
        <v>100</v>
      </c>
      <c r="R35" s="22" t="s">
        <v>99</v>
      </c>
      <c r="S35" s="23" t="s">
        <v>5</v>
      </c>
      <c r="T35" s="22" t="s">
        <v>4</v>
      </c>
      <c r="U35" s="21" t="s">
        <v>3</v>
      </c>
      <c r="V35" s="262"/>
      <c r="W35" s="256"/>
      <c r="X35" s="263">
        <f>X36+X38</f>
        <v>635606.05000000005</v>
      </c>
      <c r="Y35" s="263">
        <f>Y36+Y38</f>
        <v>80000</v>
      </c>
      <c r="Z35" s="264">
        <f>Z36+Z38</f>
        <v>80000</v>
      </c>
      <c r="AA35" s="8"/>
      <c r="AB35" s="3"/>
    </row>
    <row r="36" spans="1:28" ht="23.25" customHeight="1" thickBot="1" x14ac:dyDescent="0.25">
      <c r="A36" s="19"/>
      <c r="B36" s="18"/>
      <c r="C36" s="96"/>
      <c r="D36" s="17"/>
      <c r="E36" s="16"/>
      <c r="F36" s="15"/>
      <c r="G36" s="15"/>
      <c r="H36" s="15"/>
      <c r="I36" s="767" t="s">
        <v>122</v>
      </c>
      <c r="J36" s="768"/>
      <c r="K36" s="768"/>
      <c r="L36" s="768"/>
      <c r="M36" s="769"/>
      <c r="N36" s="88">
        <v>615</v>
      </c>
      <c r="O36" s="25">
        <v>1</v>
      </c>
      <c r="P36" s="24">
        <v>13</v>
      </c>
      <c r="Q36" s="12" t="s">
        <v>121</v>
      </c>
      <c r="R36" s="22" t="s">
        <v>99</v>
      </c>
      <c r="S36" s="23" t="s">
        <v>5</v>
      </c>
      <c r="T36" s="22" t="s">
        <v>4</v>
      </c>
      <c r="U36" s="21" t="s">
        <v>120</v>
      </c>
      <c r="V36" s="262"/>
      <c r="W36" s="256"/>
      <c r="X36" s="263">
        <f>X37</f>
        <v>6001.5</v>
      </c>
      <c r="Y36" s="263">
        <f>Y37</f>
        <v>5000</v>
      </c>
      <c r="Z36" s="264">
        <f>Z37</f>
        <v>5000</v>
      </c>
      <c r="AA36" s="8"/>
      <c r="AB36" s="3"/>
    </row>
    <row r="37" spans="1:28" ht="23.25" customHeight="1" thickBot="1" x14ac:dyDescent="0.25">
      <c r="A37" s="19"/>
      <c r="B37" s="18"/>
      <c r="C37" s="96"/>
      <c r="D37" s="17"/>
      <c r="E37" s="16"/>
      <c r="F37" s="500"/>
      <c r="G37" s="500"/>
      <c r="H37" s="500"/>
      <c r="I37" s="487"/>
      <c r="J37" s="789" t="s">
        <v>118</v>
      </c>
      <c r="K37" s="789"/>
      <c r="L37" s="789"/>
      <c r="M37" s="790"/>
      <c r="N37" s="88">
        <v>615</v>
      </c>
      <c r="O37" s="14">
        <v>1</v>
      </c>
      <c r="P37" s="13">
        <v>13</v>
      </c>
      <c r="Q37" s="12" t="s">
        <v>121</v>
      </c>
      <c r="R37" s="10" t="s">
        <v>99</v>
      </c>
      <c r="S37" s="11" t="s">
        <v>5</v>
      </c>
      <c r="T37" s="10" t="s">
        <v>4</v>
      </c>
      <c r="U37" s="9" t="s">
        <v>120</v>
      </c>
      <c r="V37" s="265" t="s">
        <v>115</v>
      </c>
      <c r="W37" s="256"/>
      <c r="X37" s="266">
        <v>6001.5</v>
      </c>
      <c r="Y37" s="266">
        <v>5000</v>
      </c>
      <c r="Z37" s="267">
        <v>5000</v>
      </c>
      <c r="AA37" s="8"/>
      <c r="AB37" s="3"/>
    </row>
    <row r="38" spans="1:28" ht="33.75" customHeight="1" thickBot="1" x14ac:dyDescent="0.25">
      <c r="A38" s="19"/>
      <c r="B38" s="18"/>
      <c r="C38" s="96"/>
      <c r="D38" s="17"/>
      <c r="E38" s="16"/>
      <c r="F38" s="500"/>
      <c r="G38" s="500"/>
      <c r="H38" s="500"/>
      <c r="I38" s="767" t="s">
        <v>119</v>
      </c>
      <c r="J38" s="783"/>
      <c r="K38" s="783"/>
      <c r="L38" s="783"/>
      <c r="M38" s="784"/>
      <c r="N38" s="88">
        <v>615</v>
      </c>
      <c r="O38" s="35">
        <v>1</v>
      </c>
      <c r="P38" s="34">
        <v>13</v>
      </c>
      <c r="Q38" s="12" t="s">
        <v>117</v>
      </c>
      <c r="R38" s="100" t="s">
        <v>99</v>
      </c>
      <c r="S38" s="101" t="s">
        <v>5</v>
      </c>
      <c r="T38" s="100" t="s">
        <v>4</v>
      </c>
      <c r="U38" s="102" t="s">
        <v>116</v>
      </c>
      <c r="V38" s="274"/>
      <c r="W38" s="256"/>
      <c r="X38" s="275">
        <f>X39+X40</f>
        <v>629604.55000000005</v>
      </c>
      <c r="Y38" s="275">
        <f>Y39+Y40</f>
        <v>75000</v>
      </c>
      <c r="Z38" s="275">
        <f>Z39+Z40</f>
        <v>75000</v>
      </c>
      <c r="AA38" s="8"/>
      <c r="AB38" s="3"/>
    </row>
    <row r="39" spans="1:28" ht="51.75" customHeight="1" thickBot="1" x14ac:dyDescent="0.25">
      <c r="A39" s="19"/>
      <c r="B39" s="18"/>
      <c r="C39" s="96"/>
      <c r="D39" s="17"/>
      <c r="E39" s="16"/>
      <c r="F39" s="500"/>
      <c r="G39" s="500"/>
      <c r="H39" s="500"/>
      <c r="I39" s="15"/>
      <c r="J39" s="765" t="s">
        <v>42</v>
      </c>
      <c r="K39" s="765"/>
      <c r="L39" s="765"/>
      <c r="M39" s="766"/>
      <c r="N39" s="88">
        <v>615</v>
      </c>
      <c r="O39" s="25">
        <v>1</v>
      </c>
      <c r="P39" s="24">
        <v>13</v>
      </c>
      <c r="Q39" s="12" t="s">
        <v>117</v>
      </c>
      <c r="R39" s="22" t="s">
        <v>99</v>
      </c>
      <c r="S39" s="23" t="s">
        <v>5</v>
      </c>
      <c r="T39" s="22" t="s">
        <v>4</v>
      </c>
      <c r="U39" s="21" t="s">
        <v>116</v>
      </c>
      <c r="V39" s="271" t="s">
        <v>37</v>
      </c>
      <c r="W39" s="256"/>
      <c r="X39" s="272">
        <v>110305</v>
      </c>
      <c r="Y39" s="272">
        <v>45000</v>
      </c>
      <c r="Z39" s="273">
        <v>45000</v>
      </c>
      <c r="AA39" s="8"/>
      <c r="AB39" s="3"/>
    </row>
    <row r="40" spans="1:28" ht="23.25" customHeight="1" thickBot="1" x14ac:dyDescent="0.25">
      <c r="A40" s="19"/>
      <c r="B40" s="18"/>
      <c r="C40" s="96"/>
      <c r="D40" s="492"/>
      <c r="E40" s="32"/>
      <c r="F40" s="485"/>
      <c r="G40" s="485"/>
      <c r="H40" s="485"/>
      <c r="I40" s="485"/>
      <c r="J40" s="789" t="s">
        <v>118</v>
      </c>
      <c r="K40" s="789"/>
      <c r="L40" s="789"/>
      <c r="M40" s="790"/>
      <c r="N40" s="88">
        <v>615</v>
      </c>
      <c r="O40" s="14">
        <v>1</v>
      </c>
      <c r="P40" s="13">
        <v>13</v>
      </c>
      <c r="Q40" s="12" t="s">
        <v>117</v>
      </c>
      <c r="R40" s="10" t="s">
        <v>99</v>
      </c>
      <c r="S40" s="11" t="s">
        <v>5</v>
      </c>
      <c r="T40" s="10" t="s">
        <v>4</v>
      </c>
      <c r="U40" s="9">
        <v>90010</v>
      </c>
      <c r="V40" s="265" t="s">
        <v>115</v>
      </c>
      <c r="W40" s="256"/>
      <c r="X40" s="266">
        <v>519299.55</v>
      </c>
      <c r="Y40" s="266">
        <v>30000</v>
      </c>
      <c r="Z40" s="267">
        <v>30000</v>
      </c>
      <c r="AA40" s="8"/>
      <c r="AB40" s="3"/>
    </row>
    <row r="41" spans="1:28" ht="84" customHeight="1" thickBot="1" x14ac:dyDescent="0.25">
      <c r="A41" s="19"/>
      <c r="B41" s="18"/>
      <c r="C41" s="96"/>
      <c r="D41" s="492"/>
      <c r="E41" s="32"/>
      <c r="F41" s="485"/>
      <c r="G41" s="485"/>
      <c r="H41" s="485"/>
      <c r="I41" s="485"/>
      <c r="J41" s="74"/>
      <c r="K41" s="74"/>
      <c r="L41" s="74"/>
      <c r="M41" s="482" t="s">
        <v>321</v>
      </c>
      <c r="N41" s="88">
        <v>615</v>
      </c>
      <c r="O41" s="14">
        <v>1</v>
      </c>
      <c r="P41" s="13">
        <v>13</v>
      </c>
      <c r="Q41" s="12"/>
      <c r="R41" s="10">
        <v>86</v>
      </c>
      <c r="S41" s="11">
        <v>0</v>
      </c>
      <c r="T41" s="10">
        <v>0</v>
      </c>
      <c r="U41" s="9">
        <v>0</v>
      </c>
      <c r="V41" s="386"/>
      <c r="W41" s="256"/>
      <c r="X41" s="392">
        <f>X42</f>
        <v>6371467</v>
      </c>
      <c r="Y41" s="392">
        <f t="shared" ref="Y41:Z41" si="3">Y42</f>
        <v>3785000</v>
      </c>
      <c r="Z41" s="392">
        <f t="shared" si="3"/>
        <v>3785000</v>
      </c>
      <c r="AA41" s="8"/>
      <c r="AB41" s="3"/>
    </row>
    <row r="42" spans="1:28" ht="69.75" customHeight="1" thickBot="1" x14ac:dyDescent="0.25">
      <c r="A42" s="19"/>
      <c r="B42" s="18"/>
      <c r="C42" s="96"/>
      <c r="D42" s="492"/>
      <c r="E42" s="32"/>
      <c r="F42" s="485"/>
      <c r="G42" s="485"/>
      <c r="H42" s="485"/>
      <c r="I42" s="485"/>
      <c r="J42" s="74"/>
      <c r="K42" s="74"/>
      <c r="L42" s="74"/>
      <c r="M42" s="482" t="s">
        <v>337</v>
      </c>
      <c r="N42" s="88">
        <v>615</v>
      </c>
      <c r="O42" s="14">
        <v>1</v>
      </c>
      <c r="P42" s="13">
        <v>13</v>
      </c>
      <c r="Q42" s="12"/>
      <c r="R42" s="10">
        <v>86</v>
      </c>
      <c r="S42" s="11">
        <v>0</v>
      </c>
      <c r="T42" s="10">
        <v>3</v>
      </c>
      <c r="U42" s="9">
        <v>0</v>
      </c>
      <c r="V42" s="386"/>
      <c r="W42" s="256"/>
      <c r="X42" s="392">
        <f>X43</f>
        <v>6371467</v>
      </c>
      <c r="Y42" s="392">
        <f>Y43</f>
        <v>3785000</v>
      </c>
      <c r="Z42" s="392">
        <f>Z43</f>
        <v>3785000</v>
      </c>
      <c r="AA42" s="8"/>
      <c r="AB42" s="3"/>
    </row>
    <row r="43" spans="1:28" ht="78" customHeight="1" thickBot="1" x14ac:dyDescent="0.25">
      <c r="A43" s="19"/>
      <c r="B43" s="18"/>
      <c r="C43" s="96"/>
      <c r="D43" s="492"/>
      <c r="E43" s="32"/>
      <c r="F43" s="485"/>
      <c r="G43" s="485"/>
      <c r="H43" s="485"/>
      <c r="I43" s="485"/>
      <c r="J43" s="74"/>
      <c r="K43" s="74"/>
      <c r="L43" s="74"/>
      <c r="M43" s="509" t="s">
        <v>336</v>
      </c>
      <c r="N43" s="88">
        <v>615</v>
      </c>
      <c r="O43" s="14">
        <v>1</v>
      </c>
      <c r="P43" s="13">
        <v>13</v>
      </c>
      <c r="Q43" s="12"/>
      <c r="R43" s="10">
        <v>86</v>
      </c>
      <c r="S43" s="11">
        <v>0</v>
      </c>
      <c r="T43" s="10">
        <v>3</v>
      </c>
      <c r="U43" s="9">
        <v>70003</v>
      </c>
      <c r="V43" s="386"/>
      <c r="W43" s="256"/>
      <c r="X43" s="392">
        <f>X44+X45+X46+X48+X49+X47</f>
        <v>6371467</v>
      </c>
      <c r="Y43" s="392">
        <f>Y44+Y45+Y46+Y49</f>
        <v>3785000</v>
      </c>
      <c r="Z43" s="392">
        <f>Z49+Z46+Z45+Z44</f>
        <v>3785000</v>
      </c>
      <c r="AA43" s="8"/>
      <c r="AB43" s="3"/>
    </row>
    <row r="44" spans="1:28" ht="33" customHeight="1" thickBot="1" x14ac:dyDescent="0.25">
      <c r="A44" s="19"/>
      <c r="B44" s="18"/>
      <c r="C44" s="96"/>
      <c r="D44" s="628"/>
      <c r="E44" s="32"/>
      <c r="F44" s="624"/>
      <c r="G44" s="624"/>
      <c r="H44" s="624"/>
      <c r="I44" s="624"/>
      <c r="J44" s="74"/>
      <c r="K44" s="74"/>
      <c r="L44" s="74"/>
      <c r="M44" s="619" t="s">
        <v>335</v>
      </c>
      <c r="N44" s="88">
        <v>615</v>
      </c>
      <c r="O44" s="14">
        <v>1</v>
      </c>
      <c r="P44" s="13">
        <v>13</v>
      </c>
      <c r="Q44" s="12"/>
      <c r="R44" s="10">
        <v>86</v>
      </c>
      <c r="S44" s="11">
        <v>0</v>
      </c>
      <c r="T44" s="10">
        <v>3</v>
      </c>
      <c r="U44" s="9">
        <v>70003</v>
      </c>
      <c r="V44" s="393">
        <v>110</v>
      </c>
      <c r="W44" s="374"/>
      <c r="X44" s="266">
        <v>4087170</v>
      </c>
      <c r="Y44" s="266">
        <v>3309800</v>
      </c>
      <c r="Z44" s="266">
        <v>3309800</v>
      </c>
      <c r="AA44" s="8"/>
      <c r="AB44" s="629"/>
    </row>
    <row r="45" spans="1:28" ht="45.6" customHeight="1" thickBot="1" x14ac:dyDescent="0.25">
      <c r="A45" s="19"/>
      <c r="B45" s="18"/>
      <c r="C45" s="96"/>
      <c r="D45" s="628"/>
      <c r="E45" s="32"/>
      <c r="F45" s="624"/>
      <c r="G45" s="624"/>
      <c r="H45" s="624"/>
      <c r="I45" s="624"/>
      <c r="J45" s="74"/>
      <c r="K45" s="74"/>
      <c r="L45" s="74"/>
      <c r="M45" s="619" t="s">
        <v>42</v>
      </c>
      <c r="N45" s="88">
        <v>615</v>
      </c>
      <c r="O45" s="14">
        <v>1</v>
      </c>
      <c r="P45" s="13">
        <v>13</v>
      </c>
      <c r="Q45" s="12"/>
      <c r="R45" s="10">
        <v>86</v>
      </c>
      <c r="S45" s="11">
        <v>0</v>
      </c>
      <c r="T45" s="10">
        <v>3</v>
      </c>
      <c r="U45" s="9">
        <v>70003</v>
      </c>
      <c r="V45" s="393">
        <v>240</v>
      </c>
      <c r="W45" s="374"/>
      <c r="X45" s="266">
        <v>570200</v>
      </c>
      <c r="Y45" s="266">
        <v>470200</v>
      </c>
      <c r="Z45" s="266">
        <v>470200</v>
      </c>
      <c r="AA45" s="8"/>
      <c r="AB45" s="629"/>
    </row>
    <row r="46" spans="1:28" ht="45.6" customHeight="1" thickBot="1" x14ac:dyDescent="0.25">
      <c r="A46" s="19"/>
      <c r="B46" s="18"/>
      <c r="C46" s="96"/>
      <c r="D46" s="628"/>
      <c r="E46" s="32"/>
      <c r="F46" s="624"/>
      <c r="G46" s="624"/>
      <c r="H46" s="624"/>
      <c r="I46" s="624"/>
      <c r="J46" s="74"/>
      <c r="K46" s="74"/>
      <c r="L46" s="74"/>
      <c r="M46" s="619" t="s">
        <v>42</v>
      </c>
      <c r="N46" s="88">
        <v>615</v>
      </c>
      <c r="O46" s="14">
        <v>1</v>
      </c>
      <c r="P46" s="13">
        <v>13</v>
      </c>
      <c r="Q46" s="12"/>
      <c r="R46" s="10">
        <v>86</v>
      </c>
      <c r="S46" s="11">
        <v>0</v>
      </c>
      <c r="T46" s="10">
        <v>3</v>
      </c>
      <c r="U46" s="9">
        <v>70003</v>
      </c>
      <c r="V46" s="393">
        <v>850</v>
      </c>
      <c r="W46" s="374"/>
      <c r="X46" s="266">
        <v>5000</v>
      </c>
      <c r="Y46" s="266">
        <v>5000</v>
      </c>
      <c r="Z46" s="266">
        <v>5000</v>
      </c>
      <c r="AA46" s="8"/>
      <c r="AB46" s="629"/>
    </row>
    <row r="47" spans="1:28" ht="45.6" customHeight="1" thickBot="1" x14ac:dyDescent="0.25">
      <c r="A47" s="19"/>
      <c r="B47" s="18"/>
      <c r="C47" s="96"/>
      <c r="D47" s="690"/>
      <c r="E47" s="32"/>
      <c r="F47" s="689"/>
      <c r="G47" s="689"/>
      <c r="H47" s="689"/>
      <c r="I47" s="689"/>
      <c r="J47" s="74"/>
      <c r="K47" s="74"/>
      <c r="L47" s="74"/>
      <c r="M47" s="693" t="s">
        <v>372</v>
      </c>
      <c r="N47" s="88">
        <v>615</v>
      </c>
      <c r="O47" s="14">
        <v>1</v>
      </c>
      <c r="P47" s="13">
        <v>13</v>
      </c>
      <c r="Q47" s="12"/>
      <c r="R47" s="10">
        <v>86</v>
      </c>
      <c r="S47" s="11">
        <v>0</v>
      </c>
      <c r="T47" s="10">
        <v>1</v>
      </c>
      <c r="U47" s="9">
        <v>71111</v>
      </c>
      <c r="V47" s="393">
        <v>110</v>
      </c>
      <c r="W47" s="374"/>
      <c r="X47" s="266">
        <v>71000</v>
      </c>
      <c r="Y47" s="266"/>
      <c r="Z47" s="266"/>
      <c r="AA47" s="8"/>
      <c r="AB47" s="696"/>
    </row>
    <row r="48" spans="1:28" ht="45.6" customHeight="1" thickBot="1" x14ac:dyDescent="0.25">
      <c r="A48" s="19"/>
      <c r="B48" s="18"/>
      <c r="C48" s="96"/>
      <c r="D48" s="628"/>
      <c r="E48" s="32"/>
      <c r="F48" s="624"/>
      <c r="G48" s="624"/>
      <c r="H48" s="624"/>
      <c r="I48" s="624"/>
      <c r="J48" s="74"/>
      <c r="K48" s="74"/>
      <c r="L48" s="74"/>
      <c r="M48" s="619" t="s">
        <v>335</v>
      </c>
      <c r="N48" s="88">
        <v>615</v>
      </c>
      <c r="O48" s="14">
        <v>1</v>
      </c>
      <c r="P48" s="13">
        <v>13</v>
      </c>
      <c r="Q48" s="12"/>
      <c r="R48" s="10">
        <v>86</v>
      </c>
      <c r="S48" s="11">
        <v>0</v>
      </c>
      <c r="T48" s="10">
        <v>3</v>
      </c>
      <c r="U48" s="9">
        <v>78888</v>
      </c>
      <c r="V48" s="393">
        <v>110</v>
      </c>
      <c r="W48" s="374"/>
      <c r="X48" s="266">
        <v>76000</v>
      </c>
      <c r="Y48" s="266"/>
      <c r="Z48" s="266"/>
      <c r="AA48" s="8"/>
      <c r="AB48" s="629"/>
    </row>
    <row r="49" spans="1:28" ht="36.6" customHeight="1" thickBot="1" x14ac:dyDescent="0.25">
      <c r="A49" s="19"/>
      <c r="B49" s="18"/>
      <c r="C49" s="96"/>
      <c r="D49" s="492"/>
      <c r="E49" s="32"/>
      <c r="F49" s="485"/>
      <c r="G49" s="485"/>
      <c r="H49" s="485"/>
      <c r="I49" s="485"/>
      <c r="J49" s="74"/>
      <c r="K49" s="74"/>
      <c r="L49" s="74"/>
      <c r="M49" s="626" t="s">
        <v>349</v>
      </c>
      <c r="N49" s="88">
        <v>615</v>
      </c>
      <c r="O49" s="25">
        <v>1</v>
      </c>
      <c r="P49" s="24">
        <v>13</v>
      </c>
      <c r="Q49" s="12" t="s">
        <v>117</v>
      </c>
      <c r="R49" s="22">
        <v>86</v>
      </c>
      <c r="S49" s="23" t="s">
        <v>5</v>
      </c>
      <c r="T49" s="22" t="s">
        <v>4</v>
      </c>
      <c r="U49" s="21">
        <v>95555</v>
      </c>
      <c r="V49" s="706">
        <v>850</v>
      </c>
      <c r="W49" s="256"/>
      <c r="X49" s="272">
        <v>1562097</v>
      </c>
      <c r="Y49" s="272"/>
      <c r="Z49" s="273"/>
      <c r="AA49" s="8"/>
      <c r="AB49" s="3"/>
    </row>
    <row r="50" spans="1:28" ht="23.25" customHeight="1" thickBot="1" x14ac:dyDescent="0.25">
      <c r="A50" s="19"/>
      <c r="B50" s="18"/>
      <c r="C50" s="96"/>
      <c r="D50" s="775" t="s">
        <v>114</v>
      </c>
      <c r="E50" s="776"/>
      <c r="F50" s="776"/>
      <c r="G50" s="776"/>
      <c r="H50" s="776"/>
      <c r="I50" s="776"/>
      <c r="J50" s="781"/>
      <c r="K50" s="781"/>
      <c r="L50" s="781"/>
      <c r="M50" s="782"/>
      <c r="N50" s="88">
        <v>615</v>
      </c>
      <c r="O50" s="31">
        <v>2</v>
      </c>
      <c r="P50" s="30" t="s">
        <v>1</v>
      </c>
      <c r="Q50" s="389" t="s">
        <v>1</v>
      </c>
      <c r="R50" s="103" t="s">
        <v>1</v>
      </c>
      <c r="S50" s="104" t="s">
        <v>1</v>
      </c>
      <c r="T50" s="103" t="s">
        <v>1</v>
      </c>
      <c r="U50" s="105" t="s">
        <v>1</v>
      </c>
      <c r="V50" s="277"/>
      <c r="W50" s="390"/>
      <c r="X50" s="278">
        <f t="shared" ref="X50:Z53" si="4">X51</f>
        <v>254903</v>
      </c>
      <c r="Y50" s="278">
        <f t="shared" si="4"/>
        <v>257554</v>
      </c>
      <c r="Z50" s="279">
        <f t="shared" si="4"/>
        <v>267783</v>
      </c>
      <c r="AA50" s="8"/>
      <c r="AB50" s="3"/>
    </row>
    <row r="51" spans="1:28" ht="23.25" customHeight="1" thickBot="1" x14ac:dyDescent="0.25">
      <c r="A51" s="19"/>
      <c r="B51" s="18"/>
      <c r="C51" s="96"/>
      <c r="D51" s="28"/>
      <c r="E51" s="778" t="s">
        <v>113</v>
      </c>
      <c r="F51" s="779"/>
      <c r="G51" s="779"/>
      <c r="H51" s="779"/>
      <c r="I51" s="779"/>
      <c r="J51" s="779"/>
      <c r="K51" s="779"/>
      <c r="L51" s="779"/>
      <c r="M51" s="780"/>
      <c r="N51" s="88">
        <v>615</v>
      </c>
      <c r="O51" s="82">
        <v>2</v>
      </c>
      <c r="P51" s="83">
        <v>3</v>
      </c>
      <c r="Q51" s="80" t="s">
        <v>1</v>
      </c>
      <c r="R51" s="84" t="s">
        <v>1</v>
      </c>
      <c r="S51" s="85" t="s">
        <v>1</v>
      </c>
      <c r="T51" s="84" t="s">
        <v>1</v>
      </c>
      <c r="U51" s="86" t="s">
        <v>1</v>
      </c>
      <c r="V51" s="258"/>
      <c r="W51" s="259"/>
      <c r="X51" s="260">
        <f t="shared" si="4"/>
        <v>254903</v>
      </c>
      <c r="Y51" s="260">
        <f t="shared" si="4"/>
        <v>257554</v>
      </c>
      <c r="Z51" s="261">
        <f t="shared" si="4"/>
        <v>267783</v>
      </c>
      <c r="AA51" s="8"/>
      <c r="AB51" s="3"/>
    </row>
    <row r="52" spans="1:28" ht="79.5" customHeight="1" thickBot="1" x14ac:dyDescent="0.25">
      <c r="A52" s="19"/>
      <c r="B52" s="18"/>
      <c r="C52" s="96"/>
      <c r="D52" s="17"/>
      <c r="E52" s="27"/>
      <c r="F52" s="767" t="s">
        <v>321</v>
      </c>
      <c r="G52" s="767"/>
      <c r="H52" s="768"/>
      <c r="I52" s="768"/>
      <c r="J52" s="768"/>
      <c r="K52" s="768"/>
      <c r="L52" s="768"/>
      <c r="M52" s="769"/>
      <c r="N52" s="88">
        <v>615</v>
      </c>
      <c r="O52" s="25">
        <v>2</v>
      </c>
      <c r="P52" s="24">
        <v>3</v>
      </c>
      <c r="Q52" s="12" t="s">
        <v>112</v>
      </c>
      <c r="R52" s="22" t="s">
        <v>105</v>
      </c>
      <c r="S52" s="23" t="s">
        <v>5</v>
      </c>
      <c r="T52" s="22" t="s">
        <v>4</v>
      </c>
      <c r="U52" s="21" t="s">
        <v>3</v>
      </c>
      <c r="V52" s="262"/>
      <c r="W52" s="256"/>
      <c r="X52" s="263">
        <f t="shared" si="4"/>
        <v>254903</v>
      </c>
      <c r="Y52" s="263">
        <f t="shared" si="4"/>
        <v>257554</v>
      </c>
      <c r="Z52" s="264">
        <f t="shared" si="4"/>
        <v>267783</v>
      </c>
      <c r="AA52" s="8"/>
      <c r="AB52" s="3"/>
    </row>
    <row r="53" spans="1:28" ht="48.75" customHeight="1" thickBot="1" x14ac:dyDescent="0.25">
      <c r="A53" s="19"/>
      <c r="B53" s="18"/>
      <c r="C53" s="96"/>
      <c r="D53" s="17"/>
      <c r="E53" s="16"/>
      <c r="F53" s="15"/>
      <c r="G53" s="15"/>
      <c r="H53" s="767" t="s">
        <v>111</v>
      </c>
      <c r="I53" s="768"/>
      <c r="J53" s="768"/>
      <c r="K53" s="768"/>
      <c r="L53" s="768"/>
      <c r="M53" s="769"/>
      <c r="N53" s="88">
        <v>615</v>
      </c>
      <c r="O53" s="25">
        <v>2</v>
      </c>
      <c r="P53" s="24">
        <v>3</v>
      </c>
      <c r="Q53" s="12" t="s">
        <v>110</v>
      </c>
      <c r="R53" s="22" t="s">
        <v>105</v>
      </c>
      <c r="S53" s="23" t="s">
        <v>5</v>
      </c>
      <c r="T53" s="22" t="s">
        <v>104</v>
      </c>
      <c r="U53" s="21" t="s">
        <v>3</v>
      </c>
      <c r="V53" s="262"/>
      <c r="W53" s="256"/>
      <c r="X53" s="263">
        <f t="shared" si="4"/>
        <v>254903</v>
      </c>
      <c r="Y53" s="263">
        <f t="shared" si="4"/>
        <v>257554</v>
      </c>
      <c r="Z53" s="264">
        <f t="shared" si="4"/>
        <v>267783</v>
      </c>
      <c r="AA53" s="8"/>
      <c r="AB53" s="3"/>
    </row>
    <row r="54" spans="1:28" ht="55.5" customHeight="1" thickBot="1" x14ac:dyDescent="0.25">
      <c r="A54" s="19"/>
      <c r="B54" s="18"/>
      <c r="C54" s="96"/>
      <c r="D54" s="17"/>
      <c r="E54" s="16"/>
      <c r="F54" s="500"/>
      <c r="G54" s="500"/>
      <c r="H54" s="15"/>
      <c r="I54" s="767" t="s">
        <v>109</v>
      </c>
      <c r="J54" s="768"/>
      <c r="K54" s="768"/>
      <c r="L54" s="768"/>
      <c r="M54" s="769"/>
      <c r="N54" s="88">
        <v>615</v>
      </c>
      <c r="O54" s="25">
        <v>2</v>
      </c>
      <c r="P54" s="24">
        <v>3</v>
      </c>
      <c r="Q54" s="12" t="s">
        <v>106</v>
      </c>
      <c r="R54" s="22" t="s">
        <v>105</v>
      </c>
      <c r="S54" s="23" t="s">
        <v>5</v>
      </c>
      <c r="T54" s="22" t="s">
        <v>104</v>
      </c>
      <c r="U54" s="21" t="s">
        <v>103</v>
      </c>
      <c r="V54" s="262"/>
      <c r="W54" s="256"/>
      <c r="X54" s="263">
        <f>X56+X55</f>
        <v>254903</v>
      </c>
      <c r="Y54" s="263">
        <f>Y56+Y55</f>
        <v>257554</v>
      </c>
      <c r="Z54" s="264">
        <f>Z56+Z55</f>
        <v>267783</v>
      </c>
      <c r="AA54" s="8"/>
      <c r="AB54" s="3"/>
    </row>
    <row r="55" spans="1:28" ht="39.75" customHeight="1" thickBot="1" x14ac:dyDescent="0.25">
      <c r="A55" s="19"/>
      <c r="B55" s="18"/>
      <c r="C55" s="96"/>
      <c r="D55" s="17"/>
      <c r="E55" s="16"/>
      <c r="F55" s="500"/>
      <c r="G55" s="500"/>
      <c r="H55" s="500"/>
      <c r="I55" s="15"/>
      <c r="J55" s="765" t="s">
        <v>108</v>
      </c>
      <c r="K55" s="765"/>
      <c r="L55" s="765"/>
      <c r="M55" s="766"/>
      <c r="N55" s="88">
        <v>615</v>
      </c>
      <c r="O55" s="25">
        <v>2</v>
      </c>
      <c r="P55" s="24">
        <v>3</v>
      </c>
      <c r="Q55" s="12" t="s">
        <v>106</v>
      </c>
      <c r="R55" s="22" t="s">
        <v>105</v>
      </c>
      <c r="S55" s="23" t="s">
        <v>5</v>
      </c>
      <c r="T55" s="22" t="s">
        <v>104</v>
      </c>
      <c r="U55" s="21" t="s">
        <v>103</v>
      </c>
      <c r="V55" s="271" t="s">
        <v>107</v>
      </c>
      <c r="W55" s="256"/>
      <c r="X55" s="272">
        <v>234275.46</v>
      </c>
      <c r="Y55" s="272">
        <v>248998</v>
      </c>
      <c r="Z55" s="273">
        <v>248998</v>
      </c>
      <c r="AA55" s="8"/>
      <c r="AB55" s="3"/>
    </row>
    <row r="56" spans="1:28" ht="49.5" customHeight="1" thickBot="1" x14ac:dyDescent="0.25">
      <c r="A56" s="19"/>
      <c r="B56" s="18"/>
      <c r="C56" s="96"/>
      <c r="D56" s="492"/>
      <c r="E56" s="32"/>
      <c r="F56" s="485"/>
      <c r="G56" s="485"/>
      <c r="H56" s="485"/>
      <c r="I56" s="485"/>
      <c r="J56" s="789" t="s">
        <v>42</v>
      </c>
      <c r="K56" s="789"/>
      <c r="L56" s="789"/>
      <c r="M56" s="790"/>
      <c r="N56" s="88">
        <v>615</v>
      </c>
      <c r="O56" s="14">
        <v>2</v>
      </c>
      <c r="P56" s="13">
        <v>3</v>
      </c>
      <c r="Q56" s="12" t="s">
        <v>106</v>
      </c>
      <c r="R56" s="10" t="s">
        <v>105</v>
      </c>
      <c r="S56" s="11" t="s">
        <v>5</v>
      </c>
      <c r="T56" s="10" t="s">
        <v>104</v>
      </c>
      <c r="U56" s="9" t="s">
        <v>103</v>
      </c>
      <c r="V56" s="265" t="s">
        <v>37</v>
      </c>
      <c r="W56" s="256"/>
      <c r="X56" s="266">
        <v>20627.54</v>
      </c>
      <c r="Y56" s="266">
        <v>8556</v>
      </c>
      <c r="Z56" s="267">
        <v>18785</v>
      </c>
      <c r="AA56" s="8"/>
      <c r="AB56" s="3"/>
    </row>
    <row r="57" spans="1:28" ht="33.75" customHeight="1" thickBot="1" x14ac:dyDescent="0.25">
      <c r="A57" s="19"/>
      <c r="B57" s="18"/>
      <c r="C57" s="96"/>
      <c r="D57" s="775" t="s">
        <v>102</v>
      </c>
      <c r="E57" s="775"/>
      <c r="F57" s="775"/>
      <c r="G57" s="775"/>
      <c r="H57" s="775"/>
      <c r="I57" s="775"/>
      <c r="J57" s="775"/>
      <c r="K57" s="775"/>
      <c r="L57" s="775"/>
      <c r="M57" s="787"/>
      <c r="N57" s="88">
        <v>615</v>
      </c>
      <c r="O57" s="553">
        <v>3</v>
      </c>
      <c r="P57" s="72" t="s">
        <v>1</v>
      </c>
      <c r="Q57" s="12" t="s">
        <v>1</v>
      </c>
      <c r="R57" s="554" t="s">
        <v>1</v>
      </c>
      <c r="S57" s="401" t="s">
        <v>1</v>
      </c>
      <c r="T57" s="554" t="s">
        <v>1</v>
      </c>
      <c r="U57" s="402" t="s">
        <v>1</v>
      </c>
      <c r="V57" s="282"/>
      <c r="W57" s="256"/>
      <c r="X57" s="404">
        <f>X62+X63</f>
        <v>72675</v>
      </c>
      <c r="Y57" s="404">
        <f>Y58+Y63</f>
        <v>72675</v>
      </c>
      <c r="Z57" s="404">
        <f>Z63+Z62</f>
        <v>72675</v>
      </c>
      <c r="AA57" s="8"/>
      <c r="AB57" s="3"/>
    </row>
    <row r="58" spans="1:28" ht="23.25" customHeight="1" thickBot="1" x14ac:dyDescent="0.25">
      <c r="A58" s="19"/>
      <c r="B58" s="18"/>
      <c r="C58" s="96"/>
      <c r="D58" s="28"/>
      <c r="E58" s="788" t="s">
        <v>98</v>
      </c>
      <c r="F58" s="785"/>
      <c r="G58" s="785"/>
      <c r="H58" s="785"/>
      <c r="I58" s="785"/>
      <c r="J58" s="785"/>
      <c r="K58" s="785"/>
      <c r="L58" s="785"/>
      <c r="M58" s="786"/>
      <c r="N58" s="88">
        <v>615</v>
      </c>
      <c r="O58" s="78">
        <v>3</v>
      </c>
      <c r="P58" s="79">
        <v>10</v>
      </c>
      <c r="Q58" s="422" t="s">
        <v>1</v>
      </c>
      <c r="R58" s="97" t="s">
        <v>1</v>
      </c>
      <c r="S58" s="98" t="s">
        <v>1</v>
      </c>
      <c r="T58" s="97" t="s">
        <v>1</v>
      </c>
      <c r="U58" s="99" t="s">
        <v>1</v>
      </c>
      <c r="V58" s="268"/>
      <c r="W58" s="423"/>
      <c r="X58" s="269">
        <f t="shared" ref="X58:Z60" si="5">X59</f>
        <v>63375</v>
      </c>
      <c r="Y58" s="269">
        <f t="shared" si="5"/>
        <v>63375</v>
      </c>
      <c r="Z58" s="270">
        <f t="shared" si="5"/>
        <v>63375</v>
      </c>
      <c r="AA58" s="8"/>
      <c r="AB58" s="3"/>
    </row>
    <row r="59" spans="1:28" ht="78.75" customHeight="1" thickBot="1" x14ac:dyDescent="0.25">
      <c r="A59" s="19"/>
      <c r="B59" s="18"/>
      <c r="C59" s="96"/>
      <c r="D59" s="17"/>
      <c r="E59" s="27"/>
      <c r="F59" s="767" t="s">
        <v>322</v>
      </c>
      <c r="G59" s="768"/>
      <c r="H59" s="768"/>
      <c r="I59" s="768"/>
      <c r="J59" s="768"/>
      <c r="K59" s="768"/>
      <c r="L59" s="768"/>
      <c r="M59" s="769"/>
      <c r="N59" s="88">
        <v>615</v>
      </c>
      <c r="O59" s="25">
        <v>3</v>
      </c>
      <c r="P59" s="24">
        <v>10</v>
      </c>
      <c r="Q59" s="12" t="s">
        <v>9</v>
      </c>
      <c r="R59" s="22">
        <v>85</v>
      </c>
      <c r="S59" s="23" t="s">
        <v>5</v>
      </c>
      <c r="T59" s="22" t="s">
        <v>4</v>
      </c>
      <c r="U59" s="21" t="s">
        <v>3</v>
      </c>
      <c r="V59" s="262"/>
      <c r="W59" s="256"/>
      <c r="X59" s="263">
        <f>X60</f>
        <v>63375</v>
      </c>
      <c r="Y59" s="263">
        <f t="shared" si="5"/>
        <v>63375</v>
      </c>
      <c r="Z59" s="263">
        <f t="shared" si="5"/>
        <v>63375</v>
      </c>
      <c r="AA59" s="8"/>
      <c r="AB59" s="3"/>
    </row>
    <row r="60" spans="1:28" ht="54.75" customHeight="1" thickBot="1" x14ac:dyDescent="0.25">
      <c r="A60" s="19"/>
      <c r="B60" s="18"/>
      <c r="C60" s="96"/>
      <c r="D60" s="17"/>
      <c r="E60" s="16"/>
      <c r="F60" s="500"/>
      <c r="G60" s="15"/>
      <c r="H60" s="767" t="s">
        <v>97</v>
      </c>
      <c r="I60" s="768"/>
      <c r="J60" s="768"/>
      <c r="K60" s="768"/>
      <c r="L60" s="768"/>
      <c r="M60" s="769"/>
      <c r="N60" s="88">
        <v>615</v>
      </c>
      <c r="O60" s="25">
        <v>3</v>
      </c>
      <c r="P60" s="24">
        <v>10</v>
      </c>
      <c r="Q60" s="12" t="s">
        <v>96</v>
      </c>
      <c r="R60" s="22">
        <v>85</v>
      </c>
      <c r="S60" s="23">
        <v>9</v>
      </c>
      <c r="T60" s="22">
        <v>0</v>
      </c>
      <c r="U60" s="21" t="s">
        <v>3</v>
      </c>
      <c r="V60" s="262"/>
      <c r="W60" s="256"/>
      <c r="X60" s="263">
        <f t="shared" si="5"/>
        <v>63375</v>
      </c>
      <c r="Y60" s="263">
        <f t="shared" si="5"/>
        <v>63375</v>
      </c>
      <c r="Z60" s="264">
        <f t="shared" si="5"/>
        <v>63375</v>
      </c>
      <c r="AA60" s="8"/>
      <c r="AB60" s="3"/>
    </row>
    <row r="61" spans="1:28" ht="53.25" customHeight="1" thickBot="1" x14ac:dyDescent="0.25">
      <c r="A61" s="19"/>
      <c r="B61" s="18"/>
      <c r="C61" s="96"/>
      <c r="D61" s="17"/>
      <c r="E61" s="16"/>
      <c r="F61" s="500"/>
      <c r="G61" s="500"/>
      <c r="H61" s="15"/>
      <c r="I61" s="767" t="s">
        <v>95</v>
      </c>
      <c r="J61" s="768"/>
      <c r="K61" s="768"/>
      <c r="L61" s="768"/>
      <c r="M61" s="769"/>
      <c r="N61" s="88">
        <v>615</v>
      </c>
      <c r="O61" s="25">
        <v>3</v>
      </c>
      <c r="P61" s="24">
        <v>10</v>
      </c>
      <c r="Q61" s="12" t="s">
        <v>94</v>
      </c>
      <c r="R61" s="22">
        <v>85</v>
      </c>
      <c r="S61" s="23">
        <v>9</v>
      </c>
      <c r="T61" s="22">
        <v>2</v>
      </c>
      <c r="U61" s="21">
        <v>93154</v>
      </c>
      <c r="V61" s="262"/>
      <c r="W61" s="256"/>
      <c r="X61" s="263">
        <f>X62</f>
        <v>63375</v>
      </c>
      <c r="Y61" s="263">
        <f>Y62</f>
        <v>63375</v>
      </c>
      <c r="Z61" s="263">
        <f>Z62</f>
        <v>63375</v>
      </c>
      <c r="AA61" s="8"/>
      <c r="AB61" s="3"/>
    </row>
    <row r="62" spans="1:28" ht="53.25" customHeight="1" thickBot="1" x14ac:dyDescent="0.25">
      <c r="A62" s="19"/>
      <c r="B62" s="18"/>
      <c r="C62" s="96"/>
      <c r="D62" s="642"/>
      <c r="E62" s="32"/>
      <c r="F62" s="639"/>
      <c r="G62" s="639"/>
      <c r="H62" s="643"/>
      <c r="I62" s="643"/>
      <c r="J62" s="638"/>
      <c r="K62" s="638"/>
      <c r="L62" s="638"/>
      <c r="M62" s="639" t="s">
        <v>42</v>
      </c>
      <c r="N62" s="88">
        <v>615</v>
      </c>
      <c r="O62" s="14">
        <v>3</v>
      </c>
      <c r="P62" s="13">
        <v>10</v>
      </c>
      <c r="Q62" s="12" t="s">
        <v>94</v>
      </c>
      <c r="R62" s="10">
        <v>85</v>
      </c>
      <c r="S62" s="11">
        <v>9</v>
      </c>
      <c r="T62" s="10">
        <v>2</v>
      </c>
      <c r="U62" s="9">
        <v>93154</v>
      </c>
      <c r="V62" s="265" t="s">
        <v>37</v>
      </c>
      <c r="W62" s="256"/>
      <c r="X62" s="266">
        <v>63375</v>
      </c>
      <c r="Y62" s="266">
        <v>63375</v>
      </c>
      <c r="Z62" s="267">
        <v>63375</v>
      </c>
      <c r="AA62" s="8"/>
      <c r="AB62" s="645"/>
    </row>
    <row r="63" spans="1:28" ht="49.5" customHeight="1" thickBot="1" x14ac:dyDescent="0.25">
      <c r="A63" s="19"/>
      <c r="B63" s="18"/>
      <c r="C63" s="96"/>
      <c r="D63" s="492"/>
      <c r="E63" s="32"/>
      <c r="F63" s="485"/>
      <c r="G63" s="485"/>
      <c r="H63" s="485"/>
      <c r="I63" s="487"/>
      <c r="J63" s="789" t="s">
        <v>42</v>
      </c>
      <c r="K63" s="789"/>
      <c r="L63" s="789"/>
      <c r="M63" s="790"/>
      <c r="N63" s="88">
        <v>615</v>
      </c>
      <c r="O63" s="14">
        <v>3</v>
      </c>
      <c r="P63" s="13">
        <v>4</v>
      </c>
      <c r="Q63" s="12" t="s">
        <v>94</v>
      </c>
      <c r="R63" s="10">
        <v>75</v>
      </c>
      <c r="S63" s="11">
        <v>0</v>
      </c>
      <c r="T63" s="10">
        <v>0</v>
      </c>
      <c r="U63" s="9">
        <v>59302</v>
      </c>
      <c r="V63" s="265" t="s">
        <v>37</v>
      </c>
      <c r="W63" s="256"/>
      <c r="X63" s="266">
        <v>9300</v>
      </c>
      <c r="Y63" s="266">
        <v>9300</v>
      </c>
      <c r="Z63" s="267">
        <v>9300</v>
      </c>
      <c r="AA63" s="8"/>
      <c r="AB63" s="3"/>
    </row>
    <row r="64" spans="1:28" ht="23.25" customHeight="1" thickBot="1" x14ac:dyDescent="0.25">
      <c r="A64" s="19"/>
      <c r="B64" s="18"/>
      <c r="C64" s="96"/>
      <c r="D64" s="775" t="s">
        <v>93</v>
      </c>
      <c r="E64" s="776"/>
      <c r="F64" s="776"/>
      <c r="G64" s="776"/>
      <c r="H64" s="776"/>
      <c r="I64" s="776"/>
      <c r="J64" s="781"/>
      <c r="K64" s="781"/>
      <c r="L64" s="781"/>
      <c r="M64" s="782"/>
      <c r="N64" s="88">
        <v>615</v>
      </c>
      <c r="O64" s="31">
        <v>4</v>
      </c>
      <c r="P64" s="30" t="s">
        <v>1</v>
      </c>
      <c r="Q64" s="389" t="s">
        <v>1</v>
      </c>
      <c r="R64" s="103" t="s">
        <v>1</v>
      </c>
      <c r="S64" s="104" t="s">
        <v>1</v>
      </c>
      <c r="T64" s="103" t="s">
        <v>1</v>
      </c>
      <c r="U64" s="105" t="s">
        <v>1</v>
      </c>
      <c r="V64" s="277"/>
      <c r="W64" s="390"/>
      <c r="X64" s="278">
        <f>X65+X80</f>
        <v>37953291.740000002</v>
      </c>
      <c r="Y64" s="278">
        <f>Y65+Y80</f>
        <v>3428241.76</v>
      </c>
      <c r="Z64" s="279">
        <f>Z65+Z80</f>
        <v>3027906.21</v>
      </c>
      <c r="AA64" s="8"/>
      <c r="AB64" s="3"/>
    </row>
    <row r="65" spans="1:28" ht="23.25" customHeight="1" thickBot="1" x14ac:dyDescent="0.25">
      <c r="A65" s="19"/>
      <c r="B65" s="18"/>
      <c r="C65" s="96"/>
      <c r="D65" s="28"/>
      <c r="E65" s="778" t="s">
        <v>92</v>
      </c>
      <c r="F65" s="779"/>
      <c r="G65" s="779"/>
      <c r="H65" s="779"/>
      <c r="I65" s="779"/>
      <c r="J65" s="779"/>
      <c r="K65" s="779"/>
      <c r="L65" s="779"/>
      <c r="M65" s="780"/>
      <c r="N65" s="88">
        <v>615</v>
      </c>
      <c r="O65" s="82">
        <v>4</v>
      </c>
      <c r="P65" s="83">
        <v>9</v>
      </c>
      <c r="Q65" s="80" t="s">
        <v>1</v>
      </c>
      <c r="R65" s="84" t="s">
        <v>1</v>
      </c>
      <c r="S65" s="85" t="s">
        <v>1</v>
      </c>
      <c r="T65" s="84" t="s">
        <v>1</v>
      </c>
      <c r="U65" s="86" t="s">
        <v>1</v>
      </c>
      <c r="V65" s="258"/>
      <c r="W65" s="259"/>
      <c r="X65" s="260">
        <f>X66</f>
        <v>37846791.740000002</v>
      </c>
      <c r="Y65" s="260">
        <f t="shared" ref="Y65:Z66" si="6">Y66</f>
        <v>3328241.76</v>
      </c>
      <c r="Z65" s="261">
        <f t="shared" si="6"/>
        <v>2927906.21</v>
      </c>
      <c r="AA65" s="8"/>
      <c r="AB65" s="3"/>
    </row>
    <row r="66" spans="1:28" ht="83.25" customHeight="1" thickBot="1" x14ac:dyDescent="0.25">
      <c r="A66" s="19"/>
      <c r="B66" s="18"/>
      <c r="C66" s="96"/>
      <c r="D66" s="17"/>
      <c r="E66" s="27"/>
      <c r="F66" s="767" t="s">
        <v>323</v>
      </c>
      <c r="G66" s="768"/>
      <c r="H66" s="768"/>
      <c r="I66" s="768"/>
      <c r="J66" s="768"/>
      <c r="K66" s="768"/>
      <c r="L66" s="768"/>
      <c r="M66" s="769"/>
      <c r="N66" s="88">
        <v>615</v>
      </c>
      <c r="O66" s="25">
        <v>4</v>
      </c>
      <c r="P66" s="24">
        <v>9</v>
      </c>
      <c r="Q66" s="12" t="s">
        <v>9</v>
      </c>
      <c r="R66" s="22" t="s">
        <v>7</v>
      </c>
      <c r="S66" s="23" t="s">
        <v>5</v>
      </c>
      <c r="T66" s="22" t="s">
        <v>4</v>
      </c>
      <c r="U66" s="21" t="s">
        <v>3</v>
      </c>
      <c r="V66" s="262"/>
      <c r="W66" s="256"/>
      <c r="X66" s="263">
        <f>X67</f>
        <v>37846791.740000002</v>
      </c>
      <c r="Y66" s="263">
        <f t="shared" si="6"/>
        <v>3328241.76</v>
      </c>
      <c r="Z66" s="264">
        <f t="shared" si="6"/>
        <v>2927906.21</v>
      </c>
      <c r="AA66" s="8"/>
      <c r="AB66" s="3"/>
    </row>
    <row r="67" spans="1:28" ht="23.25" customHeight="1" thickBot="1" x14ac:dyDescent="0.25">
      <c r="A67" s="19"/>
      <c r="B67" s="18"/>
      <c r="C67" s="96"/>
      <c r="D67" s="17"/>
      <c r="E67" s="16"/>
      <c r="F67" s="15"/>
      <c r="G67" s="767" t="s">
        <v>91</v>
      </c>
      <c r="H67" s="768"/>
      <c r="I67" s="768"/>
      <c r="J67" s="768"/>
      <c r="K67" s="768"/>
      <c r="L67" s="768"/>
      <c r="M67" s="769"/>
      <c r="N67" s="88">
        <v>615</v>
      </c>
      <c r="O67" s="25">
        <v>4</v>
      </c>
      <c r="P67" s="24">
        <v>9</v>
      </c>
      <c r="Q67" s="12" t="s">
        <v>90</v>
      </c>
      <c r="R67" s="22" t="s">
        <v>7</v>
      </c>
      <c r="S67" s="23" t="s">
        <v>25</v>
      </c>
      <c r="T67" s="22" t="s">
        <v>4</v>
      </c>
      <c r="U67" s="21" t="s">
        <v>3</v>
      </c>
      <c r="V67" s="262"/>
      <c r="W67" s="256"/>
      <c r="X67" s="263">
        <f>X70+X72+X74+X77+X79</f>
        <v>37846791.740000002</v>
      </c>
      <c r="Y67" s="263">
        <f>Y68+Y75</f>
        <v>3328241.76</v>
      </c>
      <c r="Z67" s="264">
        <f>Z68+Z75</f>
        <v>2927906.21</v>
      </c>
      <c r="AA67" s="8"/>
      <c r="AB67" s="3"/>
    </row>
    <row r="68" spans="1:28" ht="52.5" customHeight="1" thickBot="1" x14ac:dyDescent="0.25">
      <c r="A68" s="19"/>
      <c r="B68" s="18"/>
      <c r="C68" s="96"/>
      <c r="D68" s="17"/>
      <c r="E68" s="16"/>
      <c r="F68" s="500"/>
      <c r="G68" s="15"/>
      <c r="H68" s="767" t="s">
        <v>89</v>
      </c>
      <c r="I68" s="768"/>
      <c r="J68" s="768"/>
      <c r="K68" s="768"/>
      <c r="L68" s="768"/>
      <c r="M68" s="769"/>
      <c r="N68" s="88">
        <v>615</v>
      </c>
      <c r="O68" s="25">
        <v>4</v>
      </c>
      <c r="P68" s="24">
        <v>9</v>
      </c>
      <c r="Q68" s="12" t="s">
        <v>88</v>
      </c>
      <c r="R68" s="22" t="s">
        <v>7</v>
      </c>
      <c r="S68" s="23" t="s">
        <v>25</v>
      </c>
      <c r="T68" s="22" t="s">
        <v>85</v>
      </c>
      <c r="U68" s="21" t="s">
        <v>3</v>
      </c>
      <c r="V68" s="262"/>
      <c r="W68" s="256"/>
      <c r="X68" s="263">
        <f>X69+X71</f>
        <v>6406989.0300000003</v>
      </c>
      <c r="Y68" s="263">
        <f>Y69+Y71</f>
        <v>0</v>
      </c>
      <c r="Z68" s="263">
        <f>Z69+Z71</f>
        <v>0</v>
      </c>
      <c r="AA68" s="8"/>
      <c r="AB68" s="3"/>
    </row>
    <row r="69" spans="1:28" ht="36.75" customHeight="1" thickBot="1" x14ac:dyDescent="0.25">
      <c r="A69" s="19"/>
      <c r="B69" s="18"/>
      <c r="C69" s="96"/>
      <c r="D69" s="17"/>
      <c r="E69" s="16"/>
      <c r="F69" s="500"/>
      <c r="G69" s="500"/>
      <c r="H69" s="15"/>
      <c r="I69" s="767" t="s">
        <v>87</v>
      </c>
      <c r="J69" s="768"/>
      <c r="K69" s="768"/>
      <c r="L69" s="768"/>
      <c r="M69" s="769"/>
      <c r="N69" s="88">
        <v>615</v>
      </c>
      <c r="O69" s="25">
        <v>4</v>
      </c>
      <c r="P69" s="24">
        <v>9</v>
      </c>
      <c r="Q69" s="12" t="s">
        <v>86</v>
      </c>
      <c r="R69" s="22" t="s">
        <v>7</v>
      </c>
      <c r="S69" s="23" t="s">
        <v>25</v>
      </c>
      <c r="T69" s="22" t="s">
        <v>85</v>
      </c>
      <c r="U69" s="21" t="s">
        <v>84</v>
      </c>
      <c r="V69" s="262"/>
      <c r="W69" s="256"/>
      <c r="X69" s="263">
        <f>X70</f>
        <v>1602499.03</v>
      </c>
      <c r="Y69" s="264">
        <f>Y70</f>
        <v>0</v>
      </c>
      <c r="Z69" s="264">
        <f>Z70</f>
        <v>0</v>
      </c>
      <c r="AA69" s="8"/>
      <c r="AB69" s="3"/>
    </row>
    <row r="70" spans="1:28" ht="48" customHeight="1" thickBot="1" x14ac:dyDescent="0.25">
      <c r="A70" s="19"/>
      <c r="B70" s="18"/>
      <c r="C70" s="96"/>
      <c r="D70" s="17"/>
      <c r="E70" s="16"/>
      <c r="F70" s="500"/>
      <c r="G70" s="500"/>
      <c r="H70" s="485"/>
      <c r="I70" s="487"/>
      <c r="J70" s="789" t="s">
        <v>42</v>
      </c>
      <c r="K70" s="789"/>
      <c r="L70" s="789"/>
      <c r="M70" s="790"/>
      <c r="N70" s="88">
        <v>615</v>
      </c>
      <c r="O70" s="14">
        <v>4</v>
      </c>
      <c r="P70" s="13">
        <v>9</v>
      </c>
      <c r="Q70" s="12" t="s">
        <v>86</v>
      </c>
      <c r="R70" s="10" t="s">
        <v>7</v>
      </c>
      <c r="S70" s="11" t="s">
        <v>25</v>
      </c>
      <c r="T70" s="10" t="s">
        <v>85</v>
      </c>
      <c r="U70" s="9" t="s">
        <v>84</v>
      </c>
      <c r="V70" s="265" t="s">
        <v>37</v>
      </c>
      <c r="W70" s="256"/>
      <c r="X70" s="266">
        <v>1602499.03</v>
      </c>
      <c r="Y70" s="266"/>
      <c r="Z70" s="266"/>
      <c r="AA70" s="8"/>
      <c r="AB70" s="3"/>
    </row>
    <row r="71" spans="1:28" ht="48" customHeight="1" thickBot="1" x14ac:dyDescent="0.25">
      <c r="A71" s="19"/>
      <c r="B71" s="18"/>
      <c r="C71" s="96"/>
      <c r="D71" s="17"/>
      <c r="E71" s="16"/>
      <c r="F71" s="549"/>
      <c r="G71" s="549"/>
      <c r="H71" s="546"/>
      <c r="I71" s="550"/>
      <c r="J71" s="74"/>
      <c r="K71" s="74"/>
      <c r="L71" s="74"/>
      <c r="M71" s="548" t="s">
        <v>286</v>
      </c>
      <c r="N71" s="88">
        <v>615</v>
      </c>
      <c r="O71" s="14">
        <v>4</v>
      </c>
      <c r="P71" s="13">
        <v>9</v>
      </c>
      <c r="Q71" s="12"/>
      <c r="R71" s="14">
        <v>85</v>
      </c>
      <c r="S71" s="11">
        <v>2</v>
      </c>
      <c r="T71" s="10">
        <v>5</v>
      </c>
      <c r="U71" s="388" t="s">
        <v>287</v>
      </c>
      <c r="V71" s="280"/>
      <c r="W71" s="564"/>
      <c r="X71" s="281">
        <f>X72</f>
        <v>4804490</v>
      </c>
      <c r="Y71" s="281"/>
      <c r="Z71" s="281">
        <f t="shared" ref="Z71" si="7">Z72</f>
        <v>0</v>
      </c>
      <c r="AA71" s="8"/>
      <c r="AB71" s="3"/>
    </row>
    <row r="72" spans="1:28" ht="48" customHeight="1" thickBot="1" x14ac:dyDescent="0.25">
      <c r="A72" s="19"/>
      <c r="B72" s="18"/>
      <c r="C72" s="96"/>
      <c r="D72" s="17"/>
      <c r="E72" s="16"/>
      <c r="F72" s="549"/>
      <c r="G72" s="549"/>
      <c r="H72" s="546"/>
      <c r="I72" s="550"/>
      <c r="J72" s="74"/>
      <c r="K72" s="74"/>
      <c r="L72" s="74"/>
      <c r="M72" s="548" t="s">
        <v>42</v>
      </c>
      <c r="N72" s="88">
        <v>615</v>
      </c>
      <c r="O72" s="14">
        <v>4</v>
      </c>
      <c r="P72" s="13">
        <v>9</v>
      </c>
      <c r="Q72" s="12"/>
      <c r="R72" s="14">
        <v>85</v>
      </c>
      <c r="S72" s="11">
        <v>2</v>
      </c>
      <c r="T72" s="10">
        <v>5</v>
      </c>
      <c r="U72" s="388" t="s">
        <v>287</v>
      </c>
      <c r="V72" s="393">
        <v>240</v>
      </c>
      <c r="W72" s="256"/>
      <c r="X72" s="272">
        <v>4804490</v>
      </c>
      <c r="Y72" s="272"/>
      <c r="Z72" s="272"/>
      <c r="AA72" s="8"/>
      <c r="AB72" s="3"/>
    </row>
    <row r="73" spans="1:28" ht="48" customHeight="1" thickBot="1" x14ac:dyDescent="0.25">
      <c r="A73" s="19"/>
      <c r="B73" s="18"/>
      <c r="C73" s="96"/>
      <c r="D73" s="713"/>
      <c r="E73" s="16"/>
      <c r="F73" s="716"/>
      <c r="G73" s="716"/>
      <c r="H73" s="711"/>
      <c r="I73" s="712"/>
      <c r="J73" s="74"/>
      <c r="K73" s="74"/>
      <c r="L73" s="74"/>
      <c r="M73" s="715" t="s">
        <v>286</v>
      </c>
      <c r="N73" s="88">
        <v>615</v>
      </c>
      <c r="O73" s="14">
        <v>4</v>
      </c>
      <c r="P73" s="13">
        <v>9</v>
      </c>
      <c r="Q73" s="12"/>
      <c r="R73" s="14">
        <v>85</v>
      </c>
      <c r="S73" s="11">
        <v>2</v>
      </c>
      <c r="T73" s="10">
        <v>5</v>
      </c>
      <c r="U73" s="388" t="s">
        <v>399</v>
      </c>
      <c r="V73" s="453"/>
      <c r="W73" s="564"/>
      <c r="X73" s="722">
        <f>X74</f>
        <v>28512250</v>
      </c>
      <c r="Y73" s="722"/>
      <c r="Z73" s="722"/>
      <c r="AA73" s="8"/>
      <c r="AB73" s="717"/>
    </row>
    <row r="74" spans="1:28" ht="48" customHeight="1" thickBot="1" x14ac:dyDescent="0.25">
      <c r="A74" s="19"/>
      <c r="B74" s="18"/>
      <c r="C74" s="96"/>
      <c r="D74" s="713"/>
      <c r="E74" s="16"/>
      <c r="F74" s="716"/>
      <c r="G74" s="716"/>
      <c r="H74" s="711"/>
      <c r="I74" s="712"/>
      <c r="J74" s="74"/>
      <c r="K74" s="74"/>
      <c r="L74" s="74"/>
      <c r="M74" s="715" t="s">
        <v>42</v>
      </c>
      <c r="N74" s="88">
        <v>615</v>
      </c>
      <c r="O74" s="14">
        <v>4</v>
      </c>
      <c r="P74" s="13">
        <v>9</v>
      </c>
      <c r="Q74" s="12"/>
      <c r="R74" s="14">
        <v>85</v>
      </c>
      <c r="S74" s="11">
        <v>2</v>
      </c>
      <c r="T74" s="10">
        <v>5</v>
      </c>
      <c r="U74" s="388" t="s">
        <v>399</v>
      </c>
      <c r="V74" s="393">
        <v>240</v>
      </c>
      <c r="W74" s="564"/>
      <c r="X74" s="272">
        <v>28512250</v>
      </c>
      <c r="Y74" s="272"/>
      <c r="Z74" s="272"/>
      <c r="AA74" s="272"/>
      <c r="AB74" s="272"/>
    </row>
    <row r="75" spans="1:28" ht="49.5" customHeight="1" thickBot="1" x14ac:dyDescent="0.25">
      <c r="A75" s="19"/>
      <c r="B75" s="18"/>
      <c r="C75" s="96"/>
      <c r="D75" s="17"/>
      <c r="E75" s="16"/>
      <c r="F75" s="500"/>
      <c r="G75" s="500"/>
      <c r="H75" s="767" t="s">
        <v>83</v>
      </c>
      <c r="I75" s="768"/>
      <c r="J75" s="783"/>
      <c r="K75" s="783"/>
      <c r="L75" s="783"/>
      <c r="M75" s="784"/>
      <c r="N75" s="88">
        <v>615</v>
      </c>
      <c r="O75" s="35">
        <v>4</v>
      </c>
      <c r="P75" s="34">
        <v>9</v>
      </c>
      <c r="Q75" s="12" t="s">
        <v>82</v>
      </c>
      <c r="R75" s="100" t="s">
        <v>7</v>
      </c>
      <c r="S75" s="101" t="s">
        <v>25</v>
      </c>
      <c r="T75" s="100" t="s">
        <v>79</v>
      </c>
      <c r="U75" s="102" t="s">
        <v>3</v>
      </c>
      <c r="V75" s="274"/>
      <c r="W75" s="256"/>
      <c r="X75" s="263">
        <f t="shared" ref="X75:Z76" si="8">X76</f>
        <v>2087552.71</v>
      </c>
      <c r="Y75" s="263">
        <f t="shared" si="8"/>
        <v>3328241.76</v>
      </c>
      <c r="Z75" s="264">
        <f t="shared" si="8"/>
        <v>2927906.21</v>
      </c>
      <c r="AA75" s="8"/>
      <c r="AB75" s="3"/>
    </row>
    <row r="76" spans="1:28" ht="33.75" customHeight="1" thickBot="1" x14ac:dyDescent="0.25">
      <c r="A76" s="19"/>
      <c r="B76" s="18"/>
      <c r="C76" s="96"/>
      <c r="D76" s="17"/>
      <c r="E76" s="16"/>
      <c r="F76" s="500"/>
      <c r="G76" s="500"/>
      <c r="H76" s="15"/>
      <c r="I76" s="767" t="s">
        <v>81</v>
      </c>
      <c r="J76" s="768"/>
      <c r="K76" s="768"/>
      <c r="L76" s="768"/>
      <c r="M76" s="769"/>
      <c r="N76" s="88">
        <v>615</v>
      </c>
      <c r="O76" s="25">
        <v>4</v>
      </c>
      <c r="P76" s="24">
        <v>9</v>
      </c>
      <c r="Q76" s="12" t="s">
        <v>80</v>
      </c>
      <c r="R76" s="22" t="s">
        <v>7</v>
      </c>
      <c r="S76" s="23" t="s">
        <v>25</v>
      </c>
      <c r="T76" s="22" t="s">
        <v>79</v>
      </c>
      <c r="U76" s="21" t="s">
        <v>78</v>
      </c>
      <c r="V76" s="262"/>
      <c r="W76" s="256"/>
      <c r="X76" s="263">
        <f t="shared" si="8"/>
        <v>2087552.71</v>
      </c>
      <c r="Y76" s="263">
        <f t="shared" si="8"/>
        <v>3328241.76</v>
      </c>
      <c r="Z76" s="264">
        <f t="shared" si="8"/>
        <v>2927906.21</v>
      </c>
      <c r="AA76" s="8"/>
      <c r="AB76" s="3"/>
    </row>
    <row r="77" spans="1:28" ht="43.5" customHeight="1" thickBot="1" x14ac:dyDescent="0.25">
      <c r="A77" s="19"/>
      <c r="B77" s="18"/>
      <c r="C77" s="96"/>
      <c r="D77" s="17"/>
      <c r="E77" s="32"/>
      <c r="F77" s="485"/>
      <c r="G77" s="485"/>
      <c r="H77" s="485"/>
      <c r="I77" s="487"/>
      <c r="J77" s="789" t="s">
        <v>42</v>
      </c>
      <c r="K77" s="789"/>
      <c r="L77" s="789"/>
      <c r="M77" s="790"/>
      <c r="N77" s="88">
        <v>615</v>
      </c>
      <c r="O77" s="14">
        <v>4</v>
      </c>
      <c r="P77" s="13">
        <v>9</v>
      </c>
      <c r="Q77" s="12" t="s">
        <v>80</v>
      </c>
      <c r="R77" s="10" t="s">
        <v>7</v>
      </c>
      <c r="S77" s="11" t="s">
        <v>25</v>
      </c>
      <c r="T77" s="10" t="s">
        <v>79</v>
      </c>
      <c r="U77" s="9" t="s">
        <v>78</v>
      </c>
      <c r="V77" s="265" t="s">
        <v>37</v>
      </c>
      <c r="W77" s="256"/>
      <c r="X77" s="266">
        <v>2087552.71</v>
      </c>
      <c r="Y77" s="266">
        <v>3328241.76</v>
      </c>
      <c r="Z77" s="267">
        <v>2927906.21</v>
      </c>
      <c r="AA77" s="8"/>
      <c r="AB77" s="3"/>
    </row>
    <row r="78" spans="1:28" ht="43.5" customHeight="1" thickBot="1" x14ac:dyDescent="0.25">
      <c r="A78" s="19"/>
      <c r="B78" s="18"/>
      <c r="C78" s="96"/>
      <c r="D78" s="713"/>
      <c r="E78" s="32"/>
      <c r="F78" s="711"/>
      <c r="G78" s="711"/>
      <c r="H78" s="711"/>
      <c r="I78" s="712"/>
      <c r="J78" s="74"/>
      <c r="K78" s="74"/>
      <c r="L78" s="74"/>
      <c r="M78" s="724" t="s">
        <v>42</v>
      </c>
      <c r="N78" s="88">
        <v>615</v>
      </c>
      <c r="O78" s="14">
        <v>4</v>
      </c>
      <c r="P78" s="13">
        <v>9</v>
      </c>
      <c r="Q78" s="12" t="s">
        <v>80</v>
      </c>
      <c r="R78" s="10" t="s">
        <v>7</v>
      </c>
      <c r="S78" s="11" t="s">
        <v>25</v>
      </c>
      <c r="T78" s="10" t="s">
        <v>79</v>
      </c>
      <c r="U78" s="9" t="s">
        <v>78</v>
      </c>
      <c r="V78" s="725"/>
      <c r="W78" s="564"/>
      <c r="X78" s="722">
        <v>840000</v>
      </c>
      <c r="Y78" s="722"/>
      <c r="Z78" s="726"/>
      <c r="AA78" s="8"/>
      <c r="AB78" s="717"/>
    </row>
    <row r="79" spans="1:28" ht="43.5" customHeight="1" x14ac:dyDescent="0.2">
      <c r="A79" s="19"/>
      <c r="B79" s="18"/>
      <c r="C79" s="96"/>
      <c r="D79" s="713"/>
      <c r="E79" s="32"/>
      <c r="F79" s="711"/>
      <c r="G79" s="711"/>
      <c r="H79" s="711"/>
      <c r="I79" s="712"/>
      <c r="J79" s="74"/>
      <c r="K79" s="74"/>
      <c r="L79" s="74"/>
      <c r="M79" s="75" t="s">
        <v>400</v>
      </c>
      <c r="N79" s="88">
        <v>615</v>
      </c>
      <c r="O79" s="14">
        <v>4</v>
      </c>
      <c r="P79" s="13">
        <v>9</v>
      </c>
      <c r="Q79" s="12" t="s">
        <v>80</v>
      </c>
      <c r="R79" s="10" t="s">
        <v>7</v>
      </c>
      <c r="S79" s="11">
        <v>6</v>
      </c>
      <c r="T79" s="10">
        <v>3</v>
      </c>
      <c r="U79" s="9">
        <v>90038</v>
      </c>
      <c r="V79" s="727">
        <v>240</v>
      </c>
      <c r="W79" s="256"/>
      <c r="X79" s="272">
        <v>840000</v>
      </c>
      <c r="Y79" s="272"/>
      <c r="Z79" s="273"/>
      <c r="AA79" s="8"/>
      <c r="AB79" s="717"/>
    </row>
    <row r="80" spans="1:28" ht="33" customHeight="1" thickBot="1" x14ac:dyDescent="0.25">
      <c r="A80" s="19"/>
      <c r="B80" s="18"/>
      <c r="C80" s="96"/>
      <c r="D80" s="17"/>
      <c r="E80" s="778" t="s">
        <v>77</v>
      </c>
      <c r="F80" s="779"/>
      <c r="G80" s="779"/>
      <c r="H80" s="779"/>
      <c r="I80" s="779"/>
      <c r="J80" s="785"/>
      <c r="K80" s="785"/>
      <c r="L80" s="785"/>
      <c r="M80" s="786"/>
      <c r="N80" s="723">
        <v>615</v>
      </c>
      <c r="O80" s="78">
        <v>4</v>
      </c>
      <c r="P80" s="79">
        <v>12</v>
      </c>
      <c r="Q80" s="422" t="s">
        <v>1</v>
      </c>
      <c r="R80" s="97" t="s">
        <v>1</v>
      </c>
      <c r="S80" s="98" t="s">
        <v>1</v>
      </c>
      <c r="T80" s="97" t="s">
        <v>1</v>
      </c>
      <c r="U80" s="99" t="s">
        <v>1</v>
      </c>
      <c r="V80" s="268"/>
      <c r="W80" s="259"/>
      <c r="X80" s="260">
        <f t="shared" ref="X80:Z83" si="9">X81</f>
        <v>106500</v>
      </c>
      <c r="Y80" s="260">
        <f t="shared" si="9"/>
        <v>100000</v>
      </c>
      <c r="Z80" s="261">
        <f t="shared" si="9"/>
        <v>100000</v>
      </c>
      <c r="AA80" s="8"/>
      <c r="AB80" s="3"/>
    </row>
    <row r="81" spans="1:28" ht="81" customHeight="1" thickBot="1" x14ac:dyDescent="0.25">
      <c r="A81" s="19"/>
      <c r="B81" s="18"/>
      <c r="C81" s="96"/>
      <c r="D81" s="17"/>
      <c r="E81" s="27"/>
      <c r="F81" s="767" t="s">
        <v>324</v>
      </c>
      <c r="G81" s="768"/>
      <c r="H81" s="768"/>
      <c r="I81" s="768"/>
      <c r="J81" s="768"/>
      <c r="K81" s="768"/>
      <c r="L81" s="768"/>
      <c r="M81" s="769"/>
      <c r="N81" s="88">
        <v>615</v>
      </c>
      <c r="O81" s="25">
        <v>4</v>
      </c>
      <c r="P81" s="24">
        <v>12</v>
      </c>
      <c r="Q81" s="12" t="s">
        <v>9</v>
      </c>
      <c r="R81" s="22" t="s">
        <v>7</v>
      </c>
      <c r="S81" s="23" t="s">
        <v>5</v>
      </c>
      <c r="T81" s="22" t="s">
        <v>4</v>
      </c>
      <c r="U81" s="21" t="s">
        <v>3</v>
      </c>
      <c r="V81" s="262"/>
      <c r="W81" s="256"/>
      <c r="X81" s="263">
        <f t="shared" si="9"/>
        <v>106500</v>
      </c>
      <c r="Y81" s="263">
        <f t="shared" si="9"/>
        <v>100000</v>
      </c>
      <c r="Z81" s="264">
        <f t="shared" si="9"/>
        <v>100000</v>
      </c>
      <c r="AA81" s="8"/>
      <c r="AB81" s="3"/>
    </row>
    <row r="82" spans="1:28" ht="33.75" customHeight="1" thickBot="1" x14ac:dyDescent="0.25">
      <c r="A82" s="19"/>
      <c r="B82" s="18"/>
      <c r="C82" s="96"/>
      <c r="D82" s="17"/>
      <c r="E82" s="16"/>
      <c r="F82" s="15"/>
      <c r="G82" s="767" t="s">
        <v>261</v>
      </c>
      <c r="H82" s="768"/>
      <c r="I82" s="768"/>
      <c r="J82" s="768"/>
      <c r="K82" s="768"/>
      <c r="L82" s="768"/>
      <c r="M82" s="769"/>
      <c r="N82" s="88">
        <v>615</v>
      </c>
      <c r="O82" s="25">
        <v>4</v>
      </c>
      <c r="P82" s="24">
        <v>12</v>
      </c>
      <c r="Q82" s="12" t="s">
        <v>76</v>
      </c>
      <c r="R82" s="22" t="s">
        <v>7</v>
      </c>
      <c r="S82" s="23">
        <v>1</v>
      </c>
      <c r="T82" s="22" t="s">
        <v>4</v>
      </c>
      <c r="U82" s="21" t="s">
        <v>3</v>
      </c>
      <c r="V82" s="262"/>
      <c r="W82" s="256"/>
      <c r="X82" s="263">
        <f>X83</f>
        <v>106500</v>
      </c>
      <c r="Y82" s="263">
        <f t="shared" si="9"/>
        <v>100000</v>
      </c>
      <c r="Z82" s="263">
        <f t="shared" si="9"/>
        <v>100000</v>
      </c>
      <c r="AA82" s="8"/>
      <c r="AB82" s="3"/>
    </row>
    <row r="83" spans="1:28" ht="40.5" customHeight="1" thickBot="1" x14ac:dyDescent="0.25">
      <c r="A83" s="19"/>
      <c r="B83" s="18"/>
      <c r="C83" s="96"/>
      <c r="D83" s="17"/>
      <c r="E83" s="16"/>
      <c r="F83" s="500"/>
      <c r="G83" s="15"/>
      <c r="H83" s="767" t="s">
        <v>262</v>
      </c>
      <c r="I83" s="768"/>
      <c r="J83" s="768"/>
      <c r="K83" s="768"/>
      <c r="L83" s="768"/>
      <c r="M83" s="769"/>
      <c r="N83" s="88">
        <v>615</v>
      </c>
      <c r="O83" s="25">
        <v>4</v>
      </c>
      <c r="P83" s="24">
        <v>12</v>
      </c>
      <c r="Q83" s="12" t="s">
        <v>75</v>
      </c>
      <c r="R83" s="22" t="s">
        <v>7</v>
      </c>
      <c r="S83" s="23">
        <v>1</v>
      </c>
      <c r="T83" s="22" t="s">
        <v>64</v>
      </c>
      <c r="U83" s="21" t="s">
        <v>3</v>
      </c>
      <c r="V83" s="262"/>
      <c r="W83" s="256"/>
      <c r="X83" s="263">
        <f t="shared" si="9"/>
        <v>106500</v>
      </c>
      <c r="Y83" s="263">
        <f t="shared" si="9"/>
        <v>100000</v>
      </c>
      <c r="Z83" s="264">
        <f t="shared" si="9"/>
        <v>100000</v>
      </c>
      <c r="AA83" s="8"/>
      <c r="AB83" s="3"/>
    </row>
    <row r="84" spans="1:28" ht="36" customHeight="1" thickBot="1" x14ac:dyDescent="0.25">
      <c r="A84" s="19"/>
      <c r="B84" s="18"/>
      <c r="C84" s="96"/>
      <c r="D84" s="17"/>
      <c r="E84" s="16"/>
      <c r="F84" s="500"/>
      <c r="G84" s="500"/>
      <c r="H84" s="15"/>
      <c r="I84" s="767" t="s">
        <v>263</v>
      </c>
      <c r="J84" s="768"/>
      <c r="K84" s="768"/>
      <c r="L84" s="768"/>
      <c r="M84" s="769"/>
      <c r="N84" s="88">
        <v>615</v>
      </c>
      <c r="O84" s="25">
        <v>4</v>
      </c>
      <c r="P84" s="24">
        <v>12</v>
      </c>
      <c r="Q84" s="12" t="s">
        <v>74</v>
      </c>
      <c r="R84" s="22" t="s">
        <v>7</v>
      </c>
      <c r="S84" s="23">
        <v>1</v>
      </c>
      <c r="T84" s="22" t="s">
        <v>64</v>
      </c>
      <c r="U84" s="21">
        <v>90044</v>
      </c>
      <c r="V84" s="262"/>
      <c r="W84" s="256"/>
      <c r="X84" s="263">
        <f>X85</f>
        <v>106500</v>
      </c>
      <c r="Y84" s="263">
        <f>Y85</f>
        <v>100000</v>
      </c>
      <c r="Z84" s="264">
        <f>Z85</f>
        <v>100000</v>
      </c>
      <c r="AA84" s="8"/>
      <c r="AB84" s="3"/>
    </row>
    <row r="85" spans="1:28" ht="52.5" customHeight="1" thickBot="1" x14ac:dyDescent="0.25">
      <c r="A85" s="19"/>
      <c r="B85" s="18"/>
      <c r="C85" s="96"/>
      <c r="D85" s="17"/>
      <c r="E85" s="16"/>
      <c r="F85" s="500"/>
      <c r="G85" s="500"/>
      <c r="H85" s="485"/>
      <c r="I85" s="487"/>
      <c r="J85" s="789" t="s">
        <v>42</v>
      </c>
      <c r="K85" s="789"/>
      <c r="L85" s="789"/>
      <c r="M85" s="790"/>
      <c r="N85" s="88">
        <v>615</v>
      </c>
      <c r="O85" s="14">
        <v>4</v>
      </c>
      <c r="P85" s="13">
        <v>12</v>
      </c>
      <c r="Q85" s="12" t="s">
        <v>74</v>
      </c>
      <c r="R85" s="10" t="s">
        <v>7</v>
      </c>
      <c r="S85" s="11">
        <v>1</v>
      </c>
      <c r="T85" s="10" t="s">
        <v>64</v>
      </c>
      <c r="U85" s="9">
        <v>90044</v>
      </c>
      <c r="V85" s="265" t="s">
        <v>37</v>
      </c>
      <c r="W85" s="256"/>
      <c r="X85" s="266">
        <v>106500</v>
      </c>
      <c r="Y85" s="266">
        <v>100000</v>
      </c>
      <c r="Z85" s="267">
        <v>100000</v>
      </c>
      <c r="AA85" s="8"/>
      <c r="AB85" s="3"/>
    </row>
    <row r="86" spans="1:28" ht="29.25" customHeight="1" thickBot="1" x14ac:dyDescent="0.25">
      <c r="A86" s="19"/>
      <c r="B86" s="18"/>
      <c r="C86" s="96"/>
      <c r="D86" s="775" t="s">
        <v>73</v>
      </c>
      <c r="E86" s="776"/>
      <c r="F86" s="776"/>
      <c r="G86" s="776"/>
      <c r="H86" s="776"/>
      <c r="I86" s="776"/>
      <c r="J86" s="781"/>
      <c r="K86" s="781"/>
      <c r="L86" s="781"/>
      <c r="M86" s="782"/>
      <c r="N86" s="88">
        <v>615</v>
      </c>
      <c r="O86" s="31">
        <v>5</v>
      </c>
      <c r="P86" s="30" t="s">
        <v>1</v>
      </c>
      <c r="Q86" s="12" t="s">
        <v>1</v>
      </c>
      <c r="R86" s="103" t="s">
        <v>1</v>
      </c>
      <c r="S86" s="104" t="s">
        <v>1</v>
      </c>
      <c r="T86" s="103" t="s">
        <v>1</v>
      </c>
      <c r="U86" s="105" t="s">
        <v>1</v>
      </c>
      <c r="V86" s="277"/>
      <c r="W86" s="256"/>
      <c r="X86" s="278">
        <f>X87+X93</f>
        <v>5020292.5</v>
      </c>
      <c r="Y86" s="278">
        <f>Y87+Y93</f>
        <v>3600000</v>
      </c>
      <c r="Z86" s="279">
        <f>Z87+Z93</f>
        <v>3267000</v>
      </c>
      <c r="AA86" s="8"/>
      <c r="AB86" s="3"/>
    </row>
    <row r="87" spans="1:28" ht="21.75" customHeight="1" thickBot="1" x14ac:dyDescent="0.25">
      <c r="A87" s="19"/>
      <c r="B87" s="18"/>
      <c r="C87" s="96"/>
      <c r="D87" s="17"/>
      <c r="E87" s="778" t="s">
        <v>62</v>
      </c>
      <c r="F87" s="779"/>
      <c r="G87" s="779"/>
      <c r="H87" s="779"/>
      <c r="I87" s="779"/>
      <c r="J87" s="785"/>
      <c r="K87" s="785"/>
      <c r="L87" s="785"/>
      <c r="M87" s="786"/>
      <c r="N87" s="88">
        <v>615</v>
      </c>
      <c r="O87" s="78">
        <v>5</v>
      </c>
      <c r="P87" s="79">
        <v>2</v>
      </c>
      <c r="Q87" s="376" t="s">
        <v>1</v>
      </c>
      <c r="R87" s="377" t="s">
        <v>1</v>
      </c>
      <c r="S87" s="378" t="s">
        <v>1</v>
      </c>
      <c r="T87" s="379" t="s">
        <v>1</v>
      </c>
      <c r="U87" s="380" t="s">
        <v>1</v>
      </c>
      <c r="V87" s="268"/>
      <c r="W87" s="259"/>
      <c r="X87" s="260">
        <f>X88</f>
        <v>695164.97</v>
      </c>
      <c r="Y87" s="260">
        <f t="shared" ref="X87:Z90" si="10">Y88</f>
        <v>350000</v>
      </c>
      <c r="Z87" s="260">
        <f t="shared" si="10"/>
        <v>350000</v>
      </c>
      <c r="AA87" s="8"/>
      <c r="AB87" s="3"/>
    </row>
    <row r="88" spans="1:28" s="382" customFormat="1" ht="85.5" customHeight="1" thickBot="1" x14ac:dyDescent="0.25">
      <c r="A88" s="19"/>
      <c r="B88" s="381"/>
      <c r="C88" s="140"/>
      <c r="D88" s="16"/>
      <c r="E88" s="27"/>
      <c r="F88" s="383"/>
      <c r="G88" s="383"/>
      <c r="H88" s="383"/>
      <c r="I88" s="383"/>
      <c r="J88" s="384"/>
      <c r="K88" s="384"/>
      <c r="L88" s="384"/>
      <c r="M88" s="16" t="s">
        <v>323</v>
      </c>
      <c r="N88" s="88">
        <v>615</v>
      </c>
      <c r="O88" s="14">
        <v>5</v>
      </c>
      <c r="P88" s="13">
        <v>2</v>
      </c>
      <c r="Q88" s="385"/>
      <c r="R88" s="100">
        <v>85</v>
      </c>
      <c r="S88" s="101">
        <v>0</v>
      </c>
      <c r="T88" s="100">
        <v>0</v>
      </c>
      <c r="U88" s="102">
        <v>0</v>
      </c>
      <c r="V88" s="386"/>
      <c r="W88" s="256"/>
      <c r="X88" s="263">
        <f>X89</f>
        <v>695164.97</v>
      </c>
      <c r="Y88" s="263">
        <f>Y89</f>
        <v>350000</v>
      </c>
      <c r="Z88" s="263">
        <f>Z89</f>
        <v>350000</v>
      </c>
      <c r="AA88" s="8"/>
      <c r="AB88" s="3"/>
    </row>
    <row r="89" spans="1:28" ht="51" customHeight="1" thickBot="1" x14ac:dyDescent="0.25">
      <c r="A89" s="19"/>
      <c r="B89" s="18"/>
      <c r="C89" s="96"/>
      <c r="D89" s="17"/>
      <c r="E89" s="16"/>
      <c r="F89" s="15"/>
      <c r="G89" s="767" t="s">
        <v>61</v>
      </c>
      <c r="H89" s="768"/>
      <c r="I89" s="768"/>
      <c r="J89" s="768"/>
      <c r="K89" s="768"/>
      <c r="L89" s="768"/>
      <c r="M89" s="769"/>
      <c r="N89" s="88">
        <v>615</v>
      </c>
      <c r="O89" s="25">
        <v>5</v>
      </c>
      <c r="P89" s="24">
        <v>2</v>
      </c>
      <c r="Q89" s="12" t="s">
        <v>60</v>
      </c>
      <c r="R89" s="22" t="s">
        <v>7</v>
      </c>
      <c r="S89" s="23" t="s">
        <v>55</v>
      </c>
      <c r="T89" s="22" t="s">
        <v>4</v>
      </c>
      <c r="U89" s="21" t="s">
        <v>3</v>
      </c>
      <c r="V89" s="262"/>
      <c r="W89" s="256"/>
      <c r="X89" s="263">
        <f>X92</f>
        <v>695164.97</v>
      </c>
      <c r="Y89" s="263">
        <f>Y90</f>
        <v>350000</v>
      </c>
      <c r="Z89" s="264">
        <f>Z90</f>
        <v>350000</v>
      </c>
      <c r="AA89" s="8"/>
      <c r="AB89" s="3"/>
    </row>
    <row r="90" spans="1:28" ht="36" customHeight="1" thickBot="1" x14ac:dyDescent="0.25">
      <c r="A90" s="19"/>
      <c r="B90" s="18"/>
      <c r="C90" s="96"/>
      <c r="D90" s="17"/>
      <c r="E90" s="16"/>
      <c r="F90" s="500"/>
      <c r="G90" s="15"/>
      <c r="H90" s="767" t="s">
        <v>59</v>
      </c>
      <c r="I90" s="768"/>
      <c r="J90" s="768"/>
      <c r="K90" s="768"/>
      <c r="L90" s="768"/>
      <c r="M90" s="769"/>
      <c r="N90" s="88">
        <v>615</v>
      </c>
      <c r="O90" s="25">
        <v>5</v>
      </c>
      <c r="P90" s="24">
        <v>2</v>
      </c>
      <c r="Q90" s="12" t="s">
        <v>58</v>
      </c>
      <c r="R90" s="22" t="s">
        <v>7</v>
      </c>
      <c r="S90" s="23" t="s">
        <v>55</v>
      </c>
      <c r="T90" s="22" t="s">
        <v>39</v>
      </c>
      <c r="U90" s="21" t="s">
        <v>3</v>
      </c>
      <c r="V90" s="262"/>
      <c r="W90" s="256"/>
      <c r="X90" s="263">
        <f t="shared" si="10"/>
        <v>695164.97</v>
      </c>
      <c r="Y90" s="263">
        <f t="shared" si="10"/>
        <v>350000</v>
      </c>
      <c r="Z90" s="263">
        <f t="shared" si="10"/>
        <v>350000</v>
      </c>
      <c r="AA90" s="8"/>
      <c r="AB90" s="3"/>
    </row>
    <row r="91" spans="1:28" ht="22.5" customHeight="1" thickBot="1" x14ac:dyDescent="0.25">
      <c r="A91" s="19"/>
      <c r="B91" s="18"/>
      <c r="C91" s="96"/>
      <c r="D91" s="17"/>
      <c r="E91" s="16"/>
      <c r="F91" s="500"/>
      <c r="G91" s="500"/>
      <c r="H91" s="15"/>
      <c r="I91" s="767" t="s">
        <v>57</v>
      </c>
      <c r="J91" s="768"/>
      <c r="K91" s="768"/>
      <c r="L91" s="768"/>
      <c r="M91" s="769"/>
      <c r="N91" s="88">
        <v>615</v>
      </c>
      <c r="O91" s="25">
        <v>5</v>
      </c>
      <c r="P91" s="24">
        <v>2</v>
      </c>
      <c r="Q91" s="12" t="s">
        <v>56</v>
      </c>
      <c r="R91" s="22" t="s">
        <v>7</v>
      </c>
      <c r="S91" s="23" t="s">
        <v>55</v>
      </c>
      <c r="T91" s="22" t="s">
        <v>39</v>
      </c>
      <c r="U91" s="21" t="s">
        <v>54</v>
      </c>
      <c r="V91" s="262"/>
      <c r="W91" s="256"/>
      <c r="X91" s="263">
        <f>SUM(X92)</f>
        <v>695164.97</v>
      </c>
      <c r="Y91" s="263">
        <f t="shared" ref="Y91:Z91" si="11">SUM(Y92)</f>
        <v>350000</v>
      </c>
      <c r="Z91" s="263">
        <f t="shared" si="11"/>
        <v>350000</v>
      </c>
      <c r="AA91" s="8"/>
      <c r="AB91" s="3"/>
    </row>
    <row r="92" spans="1:28" ht="38.25" customHeight="1" thickBot="1" x14ac:dyDescent="0.25">
      <c r="A92" s="19"/>
      <c r="B92" s="18"/>
      <c r="C92" s="96"/>
      <c r="D92" s="17"/>
      <c r="E92" s="32"/>
      <c r="F92" s="485"/>
      <c r="G92" s="485"/>
      <c r="H92" s="485"/>
      <c r="I92" s="487"/>
      <c r="J92" s="789" t="s">
        <v>42</v>
      </c>
      <c r="K92" s="789"/>
      <c r="L92" s="789"/>
      <c r="M92" s="790"/>
      <c r="N92" s="88">
        <v>615</v>
      </c>
      <c r="O92" s="14">
        <v>5</v>
      </c>
      <c r="P92" s="13">
        <v>2</v>
      </c>
      <c r="Q92" s="12" t="s">
        <v>56</v>
      </c>
      <c r="R92" s="22" t="s">
        <v>7</v>
      </c>
      <c r="S92" s="23" t="s">
        <v>55</v>
      </c>
      <c r="T92" s="22" t="s">
        <v>39</v>
      </c>
      <c r="U92" s="21" t="s">
        <v>54</v>
      </c>
      <c r="V92" s="265" t="s">
        <v>37</v>
      </c>
      <c r="W92" s="256"/>
      <c r="X92" s="266">
        <v>695164.97</v>
      </c>
      <c r="Y92" s="266">
        <v>350000</v>
      </c>
      <c r="Z92" s="266">
        <v>350000</v>
      </c>
      <c r="AA92" s="8"/>
      <c r="AB92" s="3"/>
    </row>
    <row r="93" spans="1:28" ht="21" customHeight="1" thickBot="1" x14ac:dyDescent="0.25">
      <c r="A93" s="19"/>
      <c r="B93" s="18"/>
      <c r="C93" s="96"/>
      <c r="D93" s="17"/>
      <c r="E93" s="778" t="s">
        <v>53</v>
      </c>
      <c r="F93" s="779"/>
      <c r="G93" s="779"/>
      <c r="H93" s="779"/>
      <c r="I93" s="779"/>
      <c r="J93" s="785"/>
      <c r="K93" s="785"/>
      <c r="L93" s="785"/>
      <c r="M93" s="786"/>
      <c r="N93" s="88">
        <v>615</v>
      </c>
      <c r="O93" s="78">
        <v>5</v>
      </c>
      <c r="P93" s="79">
        <v>3</v>
      </c>
      <c r="Q93" s="422" t="s">
        <v>1</v>
      </c>
      <c r="R93" s="379" t="s">
        <v>1</v>
      </c>
      <c r="S93" s="378" t="s">
        <v>1</v>
      </c>
      <c r="T93" s="379" t="s">
        <v>1</v>
      </c>
      <c r="U93" s="380" t="s">
        <v>1</v>
      </c>
      <c r="V93" s="268"/>
      <c r="W93" s="423"/>
      <c r="X93" s="269">
        <f>X94</f>
        <v>4325127.53</v>
      </c>
      <c r="Y93" s="269">
        <f t="shared" ref="X93:Z94" si="12">Y94</f>
        <v>3250000</v>
      </c>
      <c r="Z93" s="270">
        <f t="shared" si="12"/>
        <v>2917000</v>
      </c>
      <c r="AA93" s="8"/>
      <c r="AB93" s="3"/>
    </row>
    <row r="94" spans="1:28" ht="80.25" customHeight="1" thickBot="1" x14ac:dyDescent="0.25">
      <c r="A94" s="19"/>
      <c r="B94" s="18"/>
      <c r="C94" s="96"/>
      <c r="D94" s="17"/>
      <c r="E94" s="27"/>
      <c r="F94" s="767" t="s">
        <v>323</v>
      </c>
      <c r="G94" s="768"/>
      <c r="H94" s="768"/>
      <c r="I94" s="768"/>
      <c r="J94" s="768"/>
      <c r="K94" s="768"/>
      <c r="L94" s="768"/>
      <c r="M94" s="769"/>
      <c r="N94" s="88">
        <v>615</v>
      </c>
      <c r="O94" s="25">
        <v>5</v>
      </c>
      <c r="P94" s="24">
        <v>3</v>
      </c>
      <c r="Q94" s="12" t="s">
        <v>9</v>
      </c>
      <c r="R94" s="22" t="s">
        <v>7</v>
      </c>
      <c r="S94" s="23" t="s">
        <v>5</v>
      </c>
      <c r="T94" s="22" t="s">
        <v>4</v>
      </c>
      <c r="U94" s="21" t="s">
        <v>3</v>
      </c>
      <c r="V94" s="262"/>
      <c r="W94" s="256"/>
      <c r="X94" s="263">
        <f t="shared" si="12"/>
        <v>4325127.53</v>
      </c>
      <c r="Y94" s="263">
        <f t="shared" si="12"/>
        <v>3250000</v>
      </c>
      <c r="Z94" s="264">
        <f t="shared" si="12"/>
        <v>2917000</v>
      </c>
      <c r="AA94" s="8"/>
      <c r="AB94" s="3"/>
    </row>
    <row r="95" spans="1:28" ht="37.5" customHeight="1" thickBot="1" x14ac:dyDescent="0.25">
      <c r="A95" s="19"/>
      <c r="B95" s="18"/>
      <c r="C95" s="96"/>
      <c r="D95" s="17"/>
      <c r="E95" s="16"/>
      <c r="F95" s="15"/>
      <c r="G95" s="767" t="s">
        <v>52</v>
      </c>
      <c r="H95" s="768"/>
      <c r="I95" s="768"/>
      <c r="J95" s="768"/>
      <c r="K95" s="768"/>
      <c r="L95" s="768"/>
      <c r="M95" s="769"/>
      <c r="N95" s="88">
        <v>615</v>
      </c>
      <c r="O95" s="25">
        <v>5</v>
      </c>
      <c r="P95" s="24">
        <v>3</v>
      </c>
      <c r="Q95" s="12" t="s">
        <v>51</v>
      </c>
      <c r="R95" s="22" t="s">
        <v>7</v>
      </c>
      <c r="S95" s="23" t="s">
        <v>40</v>
      </c>
      <c r="T95" s="22" t="s">
        <v>4</v>
      </c>
      <c r="U95" s="21" t="s">
        <v>3</v>
      </c>
      <c r="V95" s="262"/>
      <c r="W95" s="256"/>
      <c r="X95" s="263">
        <f>X101+X98</f>
        <v>4325127.53</v>
      </c>
      <c r="Y95" s="263">
        <f>Y101+Y98</f>
        <v>3250000</v>
      </c>
      <c r="Z95" s="263">
        <f>Z100+Z97</f>
        <v>2917000</v>
      </c>
      <c r="AA95" s="8"/>
      <c r="AB95" s="3"/>
    </row>
    <row r="96" spans="1:28" ht="36" customHeight="1" thickBot="1" x14ac:dyDescent="0.25">
      <c r="A96" s="19"/>
      <c r="B96" s="18"/>
      <c r="C96" s="96"/>
      <c r="D96" s="17"/>
      <c r="E96" s="16"/>
      <c r="F96" s="500"/>
      <c r="G96" s="15"/>
      <c r="H96" s="767" t="s">
        <v>50</v>
      </c>
      <c r="I96" s="768"/>
      <c r="J96" s="768"/>
      <c r="K96" s="768"/>
      <c r="L96" s="768"/>
      <c r="M96" s="769"/>
      <c r="N96" s="88">
        <v>615</v>
      </c>
      <c r="O96" s="25">
        <v>5</v>
      </c>
      <c r="P96" s="24">
        <v>3</v>
      </c>
      <c r="Q96" s="12" t="s">
        <v>49</v>
      </c>
      <c r="R96" s="22" t="s">
        <v>7</v>
      </c>
      <c r="S96" s="23" t="s">
        <v>40</v>
      </c>
      <c r="T96" s="22" t="s">
        <v>6</v>
      </c>
      <c r="U96" s="21" t="s">
        <v>3</v>
      </c>
      <c r="V96" s="262"/>
      <c r="W96" s="256"/>
      <c r="X96" s="263">
        <f>X98</f>
        <v>1086587.29</v>
      </c>
      <c r="Y96" s="263">
        <f>Y98</f>
        <v>500000</v>
      </c>
      <c r="Z96" s="264">
        <f>Z98</f>
        <v>167000</v>
      </c>
      <c r="AA96" s="8"/>
      <c r="AB96" s="3"/>
    </row>
    <row r="97" spans="1:28" ht="36" customHeight="1" thickBot="1" x14ac:dyDescent="0.25">
      <c r="A97" s="19"/>
      <c r="B97" s="18"/>
      <c r="C97" s="96"/>
      <c r="D97" s="674"/>
      <c r="E97" s="16"/>
      <c r="F97" s="675"/>
      <c r="G97" s="15"/>
      <c r="H97" s="15"/>
      <c r="I97" s="669"/>
      <c r="J97" s="669"/>
      <c r="K97" s="669"/>
      <c r="L97" s="669"/>
      <c r="M97" s="668" t="s">
        <v>48</v>
      </c>
      <c r="N97" s="88">
        <v>615</v>
      </c>
      <c r="O97" s="25">
        <v>5</v>
      </c>
      <c r="P97" s="24">
        <v>3</v>
      </c>
      <c r="Q97" s="12"/>
      <c r="R97" s="22" t="s">
        <v>7</v>
      </c>
      <c r="S97" s="23" t="s">
        <v>40</v>
      </c>
      <c r="T97" s="22" t="s">
        <v>6</v>
      </c>
      <c r="U97" s="21" t="s">
        <v>46</v>
      </c>
      <c r="V97" s="262"/>
      <c r="W97" s="256"/>
      <c r="X97" s="263">
        <f>X98</f>
        <v>1086587.29</v>
      </c>
      <c r="Y97" s="263">
        <f>Y98</f>
        <v>500000</v>
      </c>
      <c r="Z97" s="263">
        <f t="shared" ref="Z97:AB97" si="13">Z98</f>
        <v>167000</v>
      </c>
      <c r="AA97" s="263">
        <f t="shared" si="13"/>
        <v>0</v>
      </c>
      <c r="AB97" s="264">
        <f t="shared" si="13"/>
        <v>0</v>
      </c>
    </row>
    <row r="98" spans="1:28" ht="36" customHeight="1" thickBot="1" x14ac:dyDescent="0.25">
      <c r="A98" s="19"/>
      <c r="B98" s="18"/>
      <c r="C98" s="96"/>
      <c r="D98" s="674"/>
      <c r="E98" s="16"/>
      <c r="F98" s="675"/>
      <c r="G98" s="15"/>
      <c r="H98" s="15"/>
      <c r="I98" s="669"/>
      <c r="J98" s="669"/>
      <c r="K98" s="669"/>
      <c r="L98" s="669"/>
      <c r="M98" s="668" t="s">
        <v>361</v>
      </c>
      <c r="N98" s="88">
        <v>615</v>
      </c>
      <c r="O98" s="25">
        <v>5</v>
      </c>
      <c r="P98" s="24">
        <v>3</v>
      </c>
      <c r="Q98" s="12" t="s">
        <v>47</v>
      </c>
      <c r="R98" s="22" t="s">
        <v>7</v>
      </c>
      <c r="S98" s="23" t="s">
        <v>40</v>
      </c>
      <c r="T98" s="22" t="s">
        <v>6</v>
      </c>
      <c r="U98" s="21" t="s">
        <v>46</v>
      </c>
      <c r="V98" s="265" t="s">
        <v>37</v>
      </c>
      <c r="W98" s="256"/>
      <c r="X98" s="266">
        <v>1086587.29</v>
      </c>
      <c r="Y98" s="266">
        <v>500000</v>
      </c>
      <c r="Z98" s="267">
        <v>167000</v>
      </c>
      <c r="AA98" s="8"/>
      <c r="AB98" s="676"/>
    </row>
    <row r="99" spans="1:28" ht="20.25" customHeight="1" thickBot="1" x14ac:dyDescent="0.25">
      <c r="A99" s="19"/>
      <c r="B99" s="18"/>
      <c r="C99" s="96"/>
      <c r="D99" s="17"/>
      <c r="E99" s="16"/>
      <c r="F99" s="500"/>
      <c r="G99" s="500"/>
      <c r="H99" s="767" t="s">
        <v>45</v>
      </c>
      <c r="I99" s="768"/>
      <c r="J99" s="783"/>
      <c r="K99" s="783"/>
      <c r="L99" s="783"/>
      <c r="M99" s="784"/>
      <c r="N99" s="88">
        <v>615</v>
      </c>
      <c r="O99" s="35">
        <v>5</v>
      </c>
      <c r="P99" s="34">
        <v>3</v>
      </c>
      <c r="Q99" s="389" t="s">
        <v>44</v>
      </c>
      <c r="R99" s="100" t="s">
        <v>7</v>
      </c>
      <c r="S99" s="101" t="s">
        <v>40</v>
      </c>
      <c r="T99" s="100" t="s">
        <v>39</v>
      </c>
      <c r="U99" s="102" t="s">
        <v>3</v>
      </c>
      <c r="V99" s="274"/>
      <c r="W99" s="390"/>
      <c r="X99" s="275">
        <f t="shared" ref="X99:Z100" si="14">X100</f>
        <v>3238540.24</v>
      </c>
      <c r="Y99" s="275">
        <f>Y101</f>
        <v>2750000</v>
      </c>
      <c r="Z99" s="276">
        <f t="shared" si="14"/>
        <v>2750000</v>
      </c>
      <c r="AA99" s="8"/>
      <c r="AB99" s="3"/>
    </row>
    <row r="100" spans="1:28" ht="18.75" customHeight="1" thickBot="1" x14ac:dyDescent="0.25">
      <c r="A100" s="19"/>
      <c r="B100" s="18"/>
      <c r="C100" s="96"/>
      <c r="D100" s="17"/>
      <c r="E100" s="16"/>
      <c r="F100" s="500"/>
      <c r="G100" s="500"/>
      <c r="H100" s="15"/>
      <c r="I100" s="767" t="s">
        <v>43</v>
      </c>
      <c r="J100" s="768"/>
      <c r="K100" s="768"/>
      <c r="L100" s="768"/>
      <c r="M100" s="769"/>
      <c r="N100" s="88">
        <v>615</v>
      </c>
      <c r="O100" s="25">
        <v>5</v>
      </c>
      <c r="P100" s="24">
        <v>3</v>
      </c>
      <c r="Q100" s="12" t="s">
        <v>41</v>
      </c>
      <c r="R100" s="22" t="s">
        <v>7</v>
      </c>
      <c r="S100" s="23" t="s">
        <v>40</v>
      </c>
      <c r="T100" s="22" t="s">
        <v>39</v>
      </c>
      <c r="U100" s="21" t="s">
        <v>38</v>
      </c>
      <c r="V100" s="262"/>
      <c r="W100" s="256"/>
      <c r="X100" s="263">
        <f t="shared" si="14"/>
        <v>3238540.24</v>
      </c>
      <c r="Y100" s="263">
        <f t="shared" si="14"/>
        <v>2750000</v>
      </c>
      <c r="Z100" s="264">
        <f t="shared" si="14"/>
        <v>2750000</v>
      </c>
      <c r="AA100" s="8"/>
      <c r="AB100" s="3"/>
    </row>
    <row r="101" spans="1:28" ht="39" customHeight="1" thickBot="1" x14ac:dyDescent="0.25">
      <c r="A101" s="19"/>
      <c r="B101" s="18"/>
      <c r="C101" s="96"/>
      <c r="D101" s="492"/>
      <c r="E101" s="32"/>
      <c r="F101" s="485"/>
      <c r="G101" s="485"/>
      <c r="H101" s="485"/>
      <c r="I101" s="487"/>
      <c r="J101" s="789" t="s">
        <v>42</v>
      </c>
      <c r="K101" s="789"/>
      <c r="L101" s="789"/>
      <c r="M101" s="790"/>
      <c r="N101" s="88">
        <v>615</v>
      </c>
      <c r="O101" s="14">
        <v>5</v>
      </c>
      <c r="P101" s="13">
        <v>3</v>
      </c>
      <c r="Q101" s="12" t="s">
        <v>41</v>
      </c>
      <c r="R101" s="10" t="s">
        <v>7</v>
      </c>
      <c r="S101" s="11" t="s">
        <v>40</v>
      </c>
      <c r="T101" s="10" t="s">
        <v>39</v>
      </c>
      <c r="U101" s="9" t="s">
        <v>38</v>
      </c>
      <c r="V101" s="265" t="s">
        <v>37</v>
      </c>
      <c r="W101" s="256"/>
      <c r="X101" s="266">
        <v>3238540.24</v>
      </c>
      <c r="Y101" s="266">
        <v>2750000</v>
      </c>
      <c r="Z101" s="267">
        <v>2750000</v>
      </c>
      <c r="AA101" s="8"/>
      <c r="AB101" s="3"/>
    </row>
    <row r="102" spans="1:28" ht="26.25" customHeight="1" thickBot="1" x14ac:dyDescent="0.25">
      <c r="A102" s="19"/>
      <c r="B102" s="18"/>
      <c r="C102" s="96"/>
      <c r="D102" s="775" t="s">
        <v>36</v>
      </c>
      <c r="E102" s="776"/>
      <c r="F102" s="776"/>
      <c r="G102" s="776"/>
      <c r="H102" s="776"/>
      <c r="I102" s="776"/>
      <c r="J102" s="781"/>
      <c r="K102" s="781"/>
      <c r="L102" s="781"/>
      <c r="M102" s="782"/>
      <c r="N102" s="88">
        <v>615</v>
      </c>
      <c r="O102" s="31">
        <v>8</v>
      </c>
      <c r="P102" s="30" t="s">
        <v>1</v>
      </c>
      <c r="Q102" s="389" t="s">
        <v>1</v>
      </c>
      <c r="R102" s="103" t="s">
        <v>1</v>
      </c>
      <c r="S102" s="104" t="s">
        <v>1</v>
      </c>
      <c r="T102" s="103" t="s">
        <v>1</v>
      </c>
      <c r="U102" s="105" t="s">
        <v>1</v>
      </c>
      <c r="V102" s="277"/>
      <c r="W102" s="390"/>
      <c r="X102" s="278">
        <f>X103</f>
        <v>4362562</v>
      </c>
      <c r="Y102" s="278">
        <f>Y103</f>
        <v>2800000</v>
      </c>
      <c r="Z102" s="279">
        <f>Z103</f>
        <v>2800000</v>
      </c>
      <c r="AA102" s="8"/>
      <c r="AB102" s="3"/>
    </row>
    <row r="103" spans="1:28" ht="23.25" customHeight="1" thickBot="1" x14ac:dyDescent="0.25">
      <c r="A103" s="19"/>
      <c r="B103" s="18"/>
      <c r="C103" s="96"/>
      <c r="D103" s="28"/>
      <c r="E103" s="778" t="s">
        <v>35</v>
      </c>
      <c r="F103" s="779"/>
      <c r="G103" s="779"/>
      <c r="H103" s="779"/>
      <c r="I103" s="779"/>
      <c r="J103" s="779"/>
      <c r="K103" s="779"/>
      <c r="L103" s="779"/>
      <c r="M103" s="780"/>
      <c r="N103" s="88">
        <v>615</v>
      </c>
      <c r="O103" s="82">
        <v>8</v>
      </c>
      <c r="P103" s="83">
        <v>1</v>
      </c>
      <c r="Q103" s="80" t="s">
        <v>1</v>
      </c>
      <c r="R103" s="84" t="s">
        <v>1</v>
      </c>
      <c r="S103" s="85" t="s">
        <v>1</v>
      </c>
      <c r="T103" s="84" t="s">
        <v>1</v>
      </c>
      <c r="U103" s="86" t="s">
        <v>1</v>
      </c>
      <c r="V103" s="258"/>
      <c r="W103" s="259"/>
      <c r="X103" s="263">
        <f>X108+X112+X114+X110</f>
        <v>4362562</v>
      </c>
      <c r="Y103" s="263">
        <f>Y108+Y112</f>
        <v>2800000</v>
      </c>
      <c r="Z103" s="263">
        <f>Z108+Z112</f>
        <v>2800000</v>
      </c>
      <c r="AA103" s="8"/>
      <c r="AB103" s="3"/>
    </row>
    <row r="104" spans="1:28" ht="35.25" customHeight="1" thickBot="1" x14ac:dyDescent="0.25">
      <c r="A104" s="19"/>
      <c r="B104" s="18"/>
      <c r="C104" s="96"/>
      <c r="D104" s="17"/>
      <c r="E104" s="27"/>
      <c r="F104" s="767" t="s">
        <v>326</v>
      </c>
      <c r="G104" s="767"/>
      <c r="H104" s="767"/>
      <c r="I104" s="767"/>
      <c r="J104" s="767"/>
      <c r="K104" s="767"/>
      <c r="L104" s="767"/>
      <c r="M104" s="794"/>
      <c r="N104" s="88">
        <v>615</v>
      </c>
      <c r="O104" s="14">
        <v>8</v>
      </c>
      <c r="P104" s="13">
        <v>1</v>
      </c>
      <c r="Q104" s="12" t="s">
        <v>34</v>
      </c>
      <c r="R104" s="10" t="s">
        <v>26</v>
      </c>
      <c r="S104" s="11" t="s">
        <v>5</v>
      </c>
      <c r="T104" s="10" t="s">
        <v>4</v>
      </c>
      <c r="U104" s="9" t="s">
        <v>3</v>
      </c>
      <c r="V104" s="386"/>
      <c r="W104" s="256"/>
      <c r="X104" s="263">
        <f>X105</f>
        <v>3759562</v>
      </c>
      <c r="Y104" s="263">
        <f t="shared" ref="Y104:Z104" si="15">Y105</f>
        <v>2520000</v>
      </c>
      <c r="Z104" s="263">
        <f t="shared" si="15"/>
        <v>2520000</v>
      </c>
      <c r="AA104" s="8"/>
      <c r="AB104" s="3"/>
    </row>
    <row r="105" spans="1:28" ht="21" customHeight="1" thickBot="1" x14ac:dyDescent="0.25">
      <c r="A105" s="19"/>
      <c r="B105" s="18"/>
      <c r="C105" s="96"/>
      <c r="D105" s="17"/>
      <c r="E105" s="16"/>
      <c r="F105" s="15"/>
      <c r="G105" s="795" t="s">
        <v>342</v>
      </c>
      <c r="H105" s="783"/>
      <c r="I105" s="783"/>
      <c r="J105" s="783"/>
      <c r="K105" s="783"/>
      <c r="L105" s="783"/>
      <c r="M105" s="784"/>
      <c r="N105" s="88">
        <v>615</v>
      </c>
      <c r="O105" s="35">
        <v>8</v>
      </c>
      <c r="P105" s="34">
        <v>1</v>
      </c>
      <c r="Q105" s="389" t="s">
        <v>32</v>
      </c>
      <c r="R105" s="100" t="s">
        <v>26</v>
      </c>
      <c r="S105" s="101">
        <v>1</v>
      </c>
      <c r="T105" s="100" t="s">
        <v>4</v>
      </c>
      <c r="U105" s="102" t="s">
        <v>3</v>
      </c>
      <c r="V105" s="274"/>
      <c r="W105" s="256"/>
      <c r="X105" s="263">
        <f>X106</f>
        <v>3759562</v>
      </c>
      <c r="Y105" s="263">
        <f>Y106</f>
        <v>2520000</v>
      </c>
      <c r="Z105" s="264">
        <f>Z112</f>
        <v>2520000</v>
      </c>
      <c r="AA105" s="8"/>
      <c r="AB105" s="3"/>
    </row>
    <row r="106" spans="1:28" ht="35.25" customHeight="1" thickBot="1" x14ac:dyDescent="0.25">
      <c r="A106" s="19"/>
      <c r="B106" s="18"/>
      <c r="C106" s="96"/>
      <c r="D106" s="17"/>
      <c r="E106" s="16"/>
      <c r="F106" s="500"/>
      <c r="G106" s="15"/>
      <c r="H106" s="767" t="s">
        <v>343</v>
      </c>
      <c r="I106" s="768"/>
      <c r="J106" s="768"/>
      <c r="K106" s="768"/>
      <c r="L106" s="768"/>
      <c r="M106" s="769"/>
      <c r="N106" s="88">
        <v>615</v>
      </c>
      <c r="O106" s="25">
        <v>8</v>
      </c>
      <c r="P106" s="24">
        <v>1</v>
      </c>
      <c r="Q106" s="12" t="s">
        <v>30</v>
      </c>
      <c r="R106" s="22" t="s">
        <v>26</v>
      </c>
      <c r="S106" s="23">
        <v>1</v>
      </c>
      <c r="T106" s="22" t="s">
        <v>6</v>
      </c>
      <c r="U106" s="21" t="s">
        <v>3</v>
      </c>
      <c r="V106" s="262"/>
      <c r="W106" s="256"/>
      <c r="X106" s="263">
        <f>X111+X113</f>
        <v>3759562</v>
      </c>
      <c r="Y106" s="263">
        <f>Y111+Y113</f>
        <v>2520000</v>
      </c>
      <c r="Z106" s="263">
        <f>Z111+Z113</f>
        <v>2520000</v>
      </c>
      <c r="AA106" s="8"/>
      <c r="AB106" s="3"/>
    </row>
    <row r="107" spans="1:28" ht="35.25" customHeight="1" thickBot="1" x14ac:dyDescent="0.25">
      <c r="A107" s="19"/>
      <c r="B107" s="18"/>
      <c r="C107" s="96"/>
      <c r="D107" s="627"/>
      <c r="E107" s="16"/>
      <c r="F107" s="625"/>
      <c r="G107" s="15"/>
      <c r="H107" s="15"/>
      <c r="I107" s="621"/>
      <c r="J107" s="621"/>
      <c r="K107" s="621"/>
      <c r="L107" s="621"/>
      <c r="M107" s="624" t="s">
        <v>344</v>
      </c>
      <c r="N107" s="88">
        <v>615</v>
      </c>
      <c r="O107" s="25">
        <v>8</v>
      </c>
      <c r="P107" s="24">
        <v>1</v>
      </c>
      <c r="Q107" s="12" t="s">
        <v>30</v>
      </c>
      <c r="R107" s="22" t="s">
        <v>26</v>
      </c>
      <c r="S107" s="23">
        <v>1</v>
      </c>
      <c r="T107" s="22" t="s">
        <v>6</v>
      </c>
      <c r="U107" s="21">
        <v>0</v>
      </c>
      <c r="V107" s="262"/>
      <c r="W107" s="256"/>
      <c r="X107" s="263">
        <v>280000</v>
      </c>
      <c r="Y107" s="263">
        <v>280000</v>
      </c>
      <c r="Z107" s="263">
        <v>280000</v>
      </c>
      <c r="AA107" s="8"/>
      <c r="AB107" s="629"/>
    </row>
    <row r="108" spans="1:28" ht="35.25" customHeight="1" thickBot="1" x14ac:dyDescent="0.25">
      <c r="A108" s="19"/>
      <c r="B108" s="18"/>
      <c r="C108" s="96"/>
      <c r="D108" s="627"/>
      <c r="E108" s="16"/>
      <c r="F108" s="625"/>
      <c r="G108" s="15"/>
      <c r="H108" s="15"/>
      <c r="I108" s="621"/>
      <c r="J108" s="621"/>
      <c r="K108" s="621"/>
      <c r="L108" s="621"/>
      <c r="M108" s="624" t="s">
        <v>28</v>
      </c>
      <c r="N108" s="88">
        <v>615</v>
      </c>
      <c r="O108" s="25">
        <v>8</v>
      </c>
      <c r="P108" s="24">
        <v>1</v>
      </c>
      <c r="Q108" s="12" t="s">
        <v>30</v>
      </c>
      <c r="R108" s="22" t="s">
        <v>26</v>
      </c>
      <c r="S108" s="23">
        <v>1</v>
      </c>
      <c r="T108" s="22" t="s">
        <v>6</v>
      </c>
      <c r="U108" s="21">
        <v>70005</v>
      </c>
      <c r="V108" s="265" t="s">
        <v>23</v>
      </c>
      <c r="W108" s="256"/>
      <c r="X108" s="266">
        <v>280000</v>
      </c>
      <c r="Y108" s="266">
        <v>280000</v>
      </c>
      <c r="Z108" s="266">
        <v>280000</v>
      </c>
      <c r="AA108" s="8"/>
      <c r="AB108" s="629"/>
    </row>
    <row r="109" spans="1:28" ht="35.25" customHeight="1" thickBot="1" x14ac:dyDescent="0.25">
      <c r="A109" s="19"/>
      <c r="B109" s="18"/>
      <c r="C109" s="96"/>
      <c r="D109" s="694"/>
      <c r="E109" s="16"/>
      <c r="F109" s="695"/>
      <c r="G109" s="15"/>
      <c r="H109" s="15"/>
      <c r="I109" s="688"/>
      <c r="J109" s="688"/>
      <c r="K109" s="688"/>
      <c r="L109" s="688"/>
      <c r="M109" s="689" t="s">
        <v>371</v>
      </c>
      <c r="N109" s="88">
        <v>615</v>
      </c>
      <c r="O109" s="25">
        <v>8</v>
      </c>
      <c r="P109" s="24">
        <v>1</v>
      </c>
      <c r="Q109" s="12" t="s">
        <v>27</v>
      </c>
      <c r="R109" s="22" t="s">
        <v>26</v>
      </c>
      <c r="S109" s="23" t="s">
        <v>25</v>
      </c>
      <c r="T109" s="22">
        <v>2</v>
      </c>
      <c r="U109" s="21">
        <v>67777</v>
      </c>
      <c r="V109" s="262"/>
      <c r="W109" s="256"/>
      <c r="X109" s="263">
        <f>X110</f>
        <v>323000</v>
      </c>
      <c r="Y109" s="263">
        <f>Y110</f>
        <v>0</v>
      </c>
      <c r="Z109" s="264">
        <f>Z110</f>
        <v>0</v>
      </c>
      <c r="AA109" s="8"/>
      <c r="AB109" s="696"/>
    </row>
    <row r="110" spans="1:28" ht="35.25" customHeight="1" thickBot="1" x14ac:dyDescent="0.25">
      <c r="A110" s="19"/>
      <c r="B110" s="18"/>
      <c r="C110" s="96"/>
      <c r="D110" s="694"/>
      <c r="E110" s="16"/>
      <c r="F110" s="695"/>
      <c r="G110" s="15"/>
      <c r="H110" s="15"/>
      <c r="I110" s="688"/>
      <c r="J110" s="688"/>
      <c r="K110" s="688"/>
      <c r="L110" s="688"/>
      <c r="M110" s="689" t="s">
        <v>371</v>
      </c>
      <c r="N110" s="88">
        <v>615</v>
      </c>
      <c r="O110" s="25">
        <v>8</v>
      </c>
      <c r="P110" s="24">
        <v>1</v>
      </c>
      <c r="Q110" s="12" t="s">
        <v>27</v>
      </c>
      <c r="R110" s="22" t="s">
        <v>26</v>
      </c>
      <c r="S110" s="23" t="s">
        <v>25</v>
      </c>
      <c r="T110" s="22">
        <v>2</v>
      </c>
      <c r="U110" s="21">
        <v>67777</v>
      </c>
      <c r="V110" s="706">
        <v>610</v>
      </c>
      <c r="W110" s="256"/>
      <c r="X110" s="272">
        <v>323000</v>
      </c>
      <c r="Y110" s="272"/>
      <c r="Z110" s="272"/>
      <c r="AA110" s="8"/>
      <c r="AB110" s="696"/>
    </row>
    <row r="111" spans="1:28" ht="21" customHeight="1" thickBot="1" x14ac:dyDescent="0.25">
      <c r="A111" s="19"/>
      <c r="B111" s="18"/>
      <c r="C111" s="96"/>
      <c r="D111" s="17"/>
      <c r="E111" s="16"/>
      <c r="F111" s="500"/>
      <c r="G111" s="500"/>
      <c r="H111" s="15"/>
      <c r="I111" s="767" t="s">
        <v>29</v>
      </c>
      <c r="J111" s="768"/>
      <c r="K111" s="768"/>
      <c r="L111" s="768"/>
      <c r="M111" s="769"/>
      <c r="N111" s="88">
        <v>615</v>
      </c>
      <c r="O111" s="25">
        <v>8</v>
      </c>
      <c r="P111" s="24">
        <v>1</v>
      </c>
      <c r="Q111" s="12" t="s">
        <v>27</v>
      </c>
      <c r="R111" s="22" t="s">
        <v>26</v>
      </c>
      <c r="S111" s="23" t="s">
        <v>25</v>
      </c>
      <c r="T111" s="22" t="s">
        <v>6</v>
      </c>
      <c r="U111" s="21" t="s">
        <v>24</v>
      </c>
      <c r="V111" s="262"/>
      <c r="W111" s="256"/>
      <c r="X111" s="263">
        <f>X112</f>
        <v>3712100</v>
      </c>
      <c r="Y111" s="263">
        <f>Y112</f>
        <v>2520000</v>
      </c>
      <c r="Z111" s="264">
        <f>Z112</f>
        <v>2520000</v>
      </c>
      <c r="AA111" s="8"/>
      <c r="AB111" s="3"/>
    </row>
    <row r="112" spans="1:28" ht="18.75" customHeight="1" thickBot="1" x14ac:dyDescent="0.25">
      <c r="A112" s="19"/>
      <c r="B112" s="18"/>
      <c r="C112" s="96"/>
      <c r="D112" s="492"/>
      <c r="E112" s="32"/>
      <c r="F112" s="485"/>
      <c r="G112" s="485"/>
      <c r="H112" s="485"/>
      <c r="I112" s="487"/>
      <c r="J112" s="789" t="s">
        <v>28</v>
      </c>
      <c r="K112" s="789"/>
      <c r="L112" s="789"/>
      <c r="M112" s="790"/>
      <c r="N112" s="88">
        <v>615</v>
      </c>
      <c r="O112" s="14">
        <v>8</v>
      </c>
      <c r="P112" s="13">
        <v>1</v>
      </c>
      <c r="Q112" s="12" t="s">
        <v>27</v>
      </c>
      <c r="R112" s="10" t="s">
        <v>26</v>
      </c>
      <c r="S112" s="11" t="s">
        <v>25</v>
      </c>
      <c r="T112" s="10">
        <v>1</v>
      </c>
      <c r="U112" s="9" t="s">
        <v>24</v>
      </c>
      <c r="V112" s="265" t="s">
        <v>23</v>
      </c>
      <c r="W112" s="256"/>
      <c r="X112" s="266">
        <v>3712100</v>
      </c>
      <c r="Y112" s="266">
        <v>2520000</v>
      </c>
      <c r="Z112" s="266">
        <v>2520000</v>
      </c>
      <c r="AA112" s="8"/>
      <c r="AB112" s="3"/>
    </row>
    <row r="113" spans="1:28" ht="29.25" customHeight="1" thickBot="1" x14ac:dyDescent="0.25">
      <c r="A113" s="19"/>
      <c r="B113" s="18"/>
      <c r="C113" s="96"/>
      <c r="D113" s="552"/>
      <c r="E113" s="32"/>
      <c r="F113" s="546"/>
      <c r="G113" s="546"/>
      <c r="H113" s="546"/>
      <c r="I113" s="550"/>
      <c r="J113" s="74"/>
      <c r="K113" s="74"/>
      <c r="L113" s="74"/>
      <c r="M113" s="75" t="s">
        <v>285</v>
      </c>
      <c r="N113" s="88">
        <v>615</v>
      </c>
      <c r="O113" s="35">
        <v>8</v>
      </c>
      <c r="P113" s="34">
        <v>1</v>
      </c>
      <c r="Q113" s="12"/>
      <c r="R113" s="10">
        <v>81</v>
      </c>
      <c r="S113" s="11">
        <v>2</v>
      </c>
      <c r="T113" s="10">
        <v>1</v>
      </c>
      <c r="U113" s="388">
        <v>95555</v>
      </c>
      <c r="V113" s="561"/>
      <c r="W113" s="562"/>
      <c r="X113" s="563">
        <f>X114</f>
        <v>47462</v>
      </c>
      <c r="Y113" s="563">
        <f t="shared" ref="Y113:Z113" si="16">Y114</f>
        <v>0</v>
      </c>
      <c r="Z113" s="563">
        <f t="shared" si="16"/>
        <v>0</v>
      </c>
      <c r="AA113" s="8"/>
      <c r="AB113" s="3"/>
    </row>
    <row r="114" spans="1:28" ht="18.75" customHeight="1" thickBot="1" x14ac:dyDescent="0.25">
      <c r="A114" s="19"/>
      <c r="B114" s="18"/>
      <c r="C114" s="96"/>
      <c r="D114" s="552"/>
      <c r="E114" s="32"/>
      <c r="F114" s="546"/>
      <c r="G114" s="546"/>
      <c r="H114" s="546"/>
      <c r="I114" s="550"/>
      <c r="J114" s="74"/>
      <c r="K114" s="74"/>
      <c r="L114" s="74"/>
      <c r="M114" s="547" t="s">
        <v>28</v>
      </c>
      <c r="N114" s="88">
        <v>615</v>
      </c>
      <c r="O114" s="35">
        <v>8</v>
      </c>
      <c r="P114" s="34">
        <v>1</v>
      </c>
      <c r="Q114" s="12"/>
      <c r="R114" s="10">
        <v>81</v>
      </c>
      <c r="S114" s="11">
        <v>2</v>
      </c>
      <c r="T114" s="10">
        <v>1</v>
      </c>
      <c r="U114" s="388">
        <v>95555</v>
      </c>
      <c r="V114" s="393">
        <v>610</v>
      </c>
      <c r="W114" s="537"/>
      <c r="X114" s="391">
        <v>47462</v>
      </c>
      <c r="Y114" s="391"/>
      <c r="Z114" s="391"/>
      <c r="AA114" s="8"/>
      <c r="AB114" s="3"/>
    </row>
    <row r="115" spans="1:28" ht="23.25" customHeight="1" thickBot="1" x14ac:dyDescent="0.25">
      <c r="A115" s="19"/>
      <c r="B115" s="18"/>
      <c r="C115" s="96"/>
      <c r="D115" s="775" t="s">
        <v>22</v>
      </c>
      <c r="E115" s="776"/>
      <c r="F115" s="776"/>
      <c r="G115" s="776"/>
      <c r="H115" s="776"/>
      <c r="I115" s="776"/>
      <c r="J115" s="781"/>
      <c r="K115" s="781"/>
      <c r="L115" s="781"/>
      <c r="M115" s="782"/>
      <c r="N115" s="88">
        <v>615</v>
      </c>
      <c r="O115" s="31">
        <v>10</v>
      </c>
      <c r="P115" s="30" t="s">
        <v>1</v>
      </c>
      <c r="Q115" s="12" t="s">
        <v>1</v>
      </c>
      <c r="R115" s="103" t="s">
        <v>1</v>
      </c>
      <c r="S115" s="104" t="s">
        <v>1</v>
      </c>
      <c r="T115" s="103" t="s">
        <v>1</v>
      </c>
      <c r="U115" s="105" t="s">
        <v>1</v>
      </c>
      <c r="V115" s="277"/>
      <c r="W115" s="390"/>
      <c r="X115" s="278">
        <f>X116</f>
        <v>129428.52</v>
      </c>
      <c r="Y115" s="278">
        <f>Y116</f>
        <v>130000</v>
      </c>
      <c r="Z115" s="279">
        <f>Z116</f>
        <v>130000</v>
      </c>
      <c r="AA115" s="8"/>
      <c r="AB115" s="3"/>
    </row>
    <row r="116" spans="1:28" ht="23.25" customHeight="1" thickBot="1" x14ac:dyDescent="0.25">
      <c r="A116" s="19"/>
      <c r="B116" s="18"/>
      <c r="C116" s="96"/>
      <c r="D116" s="28"/>
      <c r="E116" s="778" t="s">
        <v>21</v>
      </c>
      <c r="F116" s="779"/>
      <c r="G116" s="779"/>
      <c r="H116" s="779"/>
      <c r="I116" s="779"/>
      <c r="J116" s="779"/>
      <c r="K116" s="779"/>
      <c r="L116" s="779"/>
      <c r="M116" s="780"/>
      <c r="N116" s="88">
        <v>615</v>
      </c>
      <c r="O116" s="82">
        <v>10</v>
      </c>
      <c r="P116" s="83">
        <v>1</v>
      </c>
      <c r="Q116" s="80" t="s">
        <v>1</v>
      </c>
      <c r="R116" s="84" t="s">
        <v>1</v>
      </c>
      <c r="S116" s="85" t="s">
        <v>1</v>
      </c>
      <c r="T116" s="84" t="s">
        <v>1</v>
      </c>
      <c r="U116" s="86" t="s">
        <v>1</v>
      </c>
      <c r="V116" s="258"/>
      <c r="W116" s="259"/>
      <c r="X116" s="260">
        <f t="shared" ref="X116:Z119" si="17">X117</f>
        <v>129428.52</v>
      </c>
      <c r="Y116" s="260">
        <f t="shared" si="17"/>
        <v>130000</v>
      </c>
      <c r="Z116" s="261">
        <f t="shared" si="17"/>
        <v>130000</v>
      </c>
      <c r="AA116" s="8"/>
      <c r="AB116" s="3"/>
    </row>
    <row r="117" spans="1:28" ht="78.75" customHeight="1" thickBot="1" x14ac:dyDescent="0.25">
      <c r="A117" s="19"/>
      <c r="B117" s="18"/>
      <c r="C117" s="96"/>
      <c r="D117" s="17"/>
      <c r="E117" s="27"/>
      <c r="F117" s="767" t="s">
        <v>325</v>
      </c>
      <c r="G117" s="768"/>
      <c r="H117" s="768"/>
      <c r="I117" s="768"/>
      <c r="J117" s="768"/>
      <c r="K117" s="768"/>
      <c r="L117" s="768"/>
      <c r="M117" s="769"/>
      <c r="N117" s="88">
        <v>615</v>
      </c>
      <c r="O117" s="25">
        <v>10</v>
      </c>
      <c r="P117" s="24">
        <v>1</v>
      </c>
      <c r="Q117" s="12" t="s">
        <v>9</v>
      </c>
      <c r="R117" s="22" t="s">
        <v>7</v>
      </c>
      <c r="S117" s="23" t="s">
        <v>5</v>
      </c>
      <c r="T117" s="22" t="s">
        <v>4</v>
      </c>
      <c r="U117" s="21" t="s">
        <v>3</v>
      </c>
      <c r="V117" s="262"/>
      <c r="W117" s="256"/>
      <c r="X117" s="263">
        <f t="shared" si="17"/>
        <v>129428.52</v>
      </c>
      <c r="Y117" s="263">
        <f t="shared" si="17"/>
        <v>130000</v>
      </c>
      <c r="Z117" s="264">
        <f t="shared" si="17"/>
        <v>130000</v>
      </c>
      <c r="AA117" s="8"/>
      <c r="AB117" s="3"/>
    </row>
    <row r="118" spans="1:28" ht="20.25" customHeight="1" thickBot="1" x14ac:dyDescent="0.25">
      <c r="A118" s="19"/>
      <c r="B118" s="18"/>
      <c r="C118" s="96"/>
      <c r="D118" s="17"/>
      <c r="E118" s="16"/>
      <c r="F118" s="15"/>
      <c r="G118" s="767" t="s">
        <v>20</v>
      </c>
      <c r="H118" s="768"/>
      <c r="I118" s="768"/>
      <c r="J118" s="768"/>
      <c r="K118" s="768"/>
      <c r="L118" s="768"/>
      <c r="M118" s="769"/>
      <c r="N118" s="88">
        <v>615</v>
      </c>
      <c r="O118" s="25">
        <v>10</v>
      </c>
      <c r="P118" s="24">
        <v>1</v>
      </c>
      <c r="Q118" s="12" t="s">
        <v>19</v>
      </c>
      <c r="R118" s="22" t="s">
        <v>7</v>
      </c>
      <c r="S118" s="23" t="s">
        <v>13</v>
      </c>
      <c r="T118" s="22" t="s">
        <v>4</v>
      </c>
      <c r="U118" s="21" t="s">
        <v>3</v>
      </c>
      <c r="V118" s="262"/>
      <c r="W118" s="256"/>
      <c r="X118" s="263">
        <f t="shared" si="17"/>
        <v>129428.52</v>
      </c>
      <c r="Y118" s="263">
        <f t="shared" si="17"/>
        <v>130000</v>
      </c>
      <c r="Z118" s="264">
        <f t="shared" si="17"/>
        <v>130000</v>
      </c>
      <c r="AA118" s="8"/>
      <c r="AB118" s="3"/>
    </row>
    <row r="119" spans="1:28" ht="32.25" customHeight="1" thickBot="1" x14ac:dyDescent="0.25">
      <c r="A119" s="19"/>
      <c r="B119" s="18"/>
      <c r="C119" s="96"/>
      <c r="D119" s="17"/>
      <c r="E119" s="16"/>
      <c r="F119" s="500"/>
      <c r="G119" s="15"/>
      <c r="H119" s="767" t="s">
        <v>18</v>
      </c>
      <c r="I119" s="768"/>
      <c r="J119" s="768"/>
      <c r="K119" s="768"/>
      <c r="L119" s="768"/>
      <c r="M119" s="769"/>
      <c r="N119" s="88">
        <v>615</v>
      </c>
      <c r="O119" s="25">
        <v>10</v>
      </c>
      <c r="P119" s="24">
        <v>1</v>
      </c>
      <c r="Q119" s="12" t="s">
        <v>17</v>
      </c>
      <c r="R119" s="22" t="s">
        <v>7</v>
      </c>
      <c r="S119" s="23" t="s">
        <v>13</v>
      </c>
      <c r="T119" s="22" t="s">
        <v>6</v>
      </c>
      <c r="U119" s="21" t="s">
        <v>3</v>
      </c>
      <c r="V119" s="262"/>
      <c r="W119" s="256"/>
      <c r="X119" s="263">
        <f t="shared" si="17"/>
        <v>129428.52</v>
      </c>
      <c r="Y119" s="263">
        <f t="shared" si="17"/>
        <v>130000</v>
      </c>
      <c r="Z119" s="264">
        <f t="shared" si="17"/>
        <v>130000</v>
      </c>
      <c r="AA119" s="8"/>
      <c r="AB119" s="3"/>
    </row>
    <row r="120" spans="1:28" ht="35.25" customHeight="1" thickBot="1" x14ac:dyDescent="0.25">
      <c r="A120" s="19"/>
      <c r="B120" s="18"/>
      <c r="C120" s="96"/>
      <c r="D120" s="17"/>
      <c r="E120" s="16"/>
      <c r="F120" s="500"/>
      <c r="G120" s="500"/>
      <c r="H120" s="15"/>
      <c r="I120" s="767" t="s">
        <v>16</v>
      </c>
      <c r="J120" s="768"/>
      <c r="K120" s="768"/>
      <c r="L120" s="768"/>
      <c r="M120" s="769"/>
      <c r="N120" s="88">
        <v>615</v>
      </c>
      <c r="O120" s="25">
        <v>10</v>
      </c>
      <c r="P120" s="24">
        <v>1</v>
      </c>
      <c r="Q120" s="12" t="s">
        <v>14</v>
      </c>
      <c r="R120" s="22" t="s">
        <v>7</v>
      </c>
      <c r="S120" s="23" t="s">
        <v>13</v>
      </c>
      <c r="T120" s="22" t="s">
        <v>6</v>
      </c>
      <c r="U120" s="21" t="s">
        <v>12</v>
      </c>
      <c r="V120" s="262"/>
      <c r="W120" s="256"/>
      <c r="X120" s="263">
        <f>X121</f>
        <v>129428.52</v>
      </c>
      <c r="Y120" s="263">
        <f>Y121</f>
        <v>130000</v>
      </c>
      <c r="Z120" s="264">
        <f>Z121</f>
        <v>130000</v>
      </c>
      <c r="AA120" s="8"/>
      <c r="AB120" s="3"/>
    </row>
    <row r="121" spans="1:28" ht="34.5" customHeight="1" thickBot="1" x14ac:dyDescent="0.25">
      <c r="A121" s="19"/>
      <c r="B121" s="18"/>
      <c r="C121" s="96"/>
      <c r="D121" s="17"/>
      <c r="E121" s="32"/>
      <c r="F121" s="485"/>
      <c r="G121" s="485"/>
      <c r="H121" s="485"/>
      <c r="I121" s="487"/>
      <c r="J121" s="789" t="s">
        <v>15</v>
      </c>
      <c r="K121" s="789"/>
      <c r="L121" s="789"/>
      <c r="M121" s="790"/>
      <c r="N121" s="88">
        <v>615</v>
      </c>
      <c r="O121" s="14">
        <v>10</v>
      </c>
      <c r="P121" s="13">
        <v>1</v>
      </c>
      <c r="Q121" s="12" t="s">
        <v>14</v>
      </c>
      <c r="R121" s="10" t="s">
        <v>7</v>
      </c>
      <c r="S121" s="11" t="s">
        <v>13</v>
      </c>
      <c r="T121" s="10" t="s">
        <v>6</v>
      </c>
      <c r="U121" s="9" t="s">
        <v>12</v>
      </c>
      <c r="V121" s="265" t="s">
        <v>11</v>
      </c>
      <c r="W121" s="256"/>
      <c r="X121" s="266">
        <v>129428.52</v>
      </c>
      <c r="Y121" s="266">
        <v>130000</v>
      </c>
      <c r="Z121" s="266">
        <v>130000</v>
      </c>
      <c r="AA121" s="8"/>
      <c r="AB121" s="3"/>
    </row>
    <row r="122" spans="1:28" s="406" customFormat="1" ht="25.5" customHeight="1" thickBot="1" x14ac:dyDescent="0.25">
      <c r="A122" s="7"/>
      <c r="B122" s="394"/>
      <c r="C122" s="395"/>
      <c r="D122" s="492"/>
      <c r="E122" s="492"/>
      <c r="F122" s="396"/>
      <c r="G122" s="396"/>
      <c r="H122" s="396"/>
      <c r="I122" s="397"/>
      <c r="J122" s="398"/>
      <c r="K122" s="398"/>
      <c r="L122" s="399"/>
      <c r="M122" s="153" t="s">
        <v>268</v>
      </c>
      <c r="N122" s="88">
        <v>615</v>
      </c>
      <c r="O122" s="488">
        <v>11</v>
      </c>
      <c r="P122" s="72"/>
      <c r="Q122" s="400"/>
      <c r="R122" s="489"/>
      <c r="S122" s="401"/>
      <c r="T122" s="489"/>
      <c r="U122" s="402"/>
      <c r="V122" s="282"/>
      <c r="W122" s="403"/>
      <c r="X122" s="404">
        <f>X123</f>
        <v>45275</v>
      </c>
      <c r="Y122" s="404">
        <f t="shared" ref="Y122:Z125" si="18">Y123</f>
        <v>50000</v>
      </c>
      <c r="Z122" s="404">
        <f t="shared" si="18"/>
        <v>50000</v>
      </c>
      <c r="AA122" s="405"/>
      <c r="AB122" s="66"/>
    </row>
    <row r="123" spans="1:28" s="420" customFormat="1" ht="24" customHeight="1" thickBot="1" x14ac:dyDescent="0.25">
      <c r="A123" s="407"/>
      <c r="B123" s="394"/>
      <c r="C123" s="395"/>
      <c r="D123" s="486"/>
      <c r="E123" s="486"/>
      <c r="F123" s="408"/>
      <c r="G123" s="408"/>
      <c r="H123" s="408"/>
      <c r="I123" s="409"/>
      <c r="J123" s="410"/>
      <c r="K123" s="410"/>
      <c r="L123" s="411"/>
      <c r="M123" s="412" t="s">
        <v>269</v>
      </c>
      <c r="N123" s="88">
        <v>615</v>
      </c>
      <c r="O123" s="377">
        <v>11</v>
      </c>
      <c r="P123" s="414">
        <v>1</v>
      </c>
      <c r="Q123" s="80"/>
      <c r="R123" s="379"/>
      <c r="S123" s="378"/>
      <c r="T123" s="379"/>
      <c r="U123" s="415"/>
      <c r="V123" s="416"/>
      <c r="W123" s="259"/>
      <c r="X123" s="417">
        <f>X124</f>
        <v>45275</v>
      </c>
      <c r="Y123" s="417">
        <f t="shared" si="18"/>
        <v>50000</v>
      </c>
      <c r="Z123" s="417">
        <f t="shared" si="18"/>
        <v>50000</v>
      </c>
      <c r="AA123" s="418"/>
      <c r="AB123" s="419"/>
    </row>
    <row r="124" spans="1:28" ht="80.25" customHeight="1" thickBot="1" x14ac:dyDescent="0.25">
      <c r="A124" s="19"/>
      <c r="B124" s="18"/>
      <c r="C124" s="96"/>
      <c r="D124" s="492"/>
      <c r="E124" s="32"/>
      <c r="F124" s="485"/>
      <c r="G124" s="485"/>
      <c r="H124" s="485"/>
      <c r="I124" s="487"/>
      <c r="J124" s="74"/>
      <c r="K124" s="74"/>
      <c r="L124" s="75"/>
      <c r="M124" s="482" t="s">
        <v>325</v>
      </c>
      <c r="N124" s="88">
        <v>615</v>
      </c>
      <c r="O124" s="14">
        <v>11</v>
      </c>
      <c r="P124" s="13">
        <v>1</v>
      </c>
      <c r="Q124" s="12"/>
      <c r="R124" s="10">
        <v>85</v>
      </c>
      <c r="S124" s="11">
        <v>0</v>
      </c>
      <c r="T124" s="10">
        <v>0</v>
      </c>
      <c r="U124" s="9">
        <v>0</v>
      </c>
      <c r="V124" s="386"/>
      <c r="W124" s="256"/>
      <c r="X124" s="392">
        <f>X125</f>
        <v>45275</v>
      </c>
      <c r="Y124" s="392">
        <f t="shared" si="18"/>
        <v>50000</v>
      </c>
      <c r="Z124" s="392">
        <f t="shared" si="18"/>
        <v>50000</v>
      </c>
      <c r="AA124" s="8"/>
      <c r="AB124" s="3"/>
    </row>
    <row r="125" spans="1:28" ht="39" customHeight="1" thickBot="1" x14ac:dyDescent="0.25">
      <c r="A125" s="19"/>
      <c r="B125" s="18"/>
      <c r="C125" s="96"/>
      <c r="D125" s="492"/>
      <c r="E125" s="32"/>
      <c r="F125" s="485"/>
      <c r="G125" s="485"/>
      <c r="H125" s="485"/>
      <c r="I125" s="487"/>
      <c r="J125" s="74"/>
      <c r="K125" s="74"/>
      <c r="L125" s="75"/>
      <c r="M125" s="482" t="s">
        <v>345</v>
      </c>
      <c r="N125" s="88">
        <v>615</v>
      </c>
      <c r="O125" s="14">
        <v>11</v>
      </c>
      <c r="P125" s="13">
        <v>1</v>
      </c>
      <c r="Q125" s="12"/>
      <c r="R125" s="10">
        <v>85</v>
      </c>
      <c r="S125" s="11">
        <v>0</v>
      </c>
      <c r="T125" s="10">
        <v>0</v>
      </c>
      <c r="U125" s="9">
        <v>0</v>
      </c>
      <c r="V125" s="386"/>
      <c r="W125" s="256"/>
      <c r="X125" s="392">
        <f>X126</f>
        <v>45275</v>
      </c>
      <c r="Y125" s="392">
        <f t="shared" si="18"/>
        <v>50000</v>
      </c>
      <c r="Z125" s="392">
        <f t="shared" si="18"/>
        <v>50000</v>
      </c>
      <c r="AA125" s="8"/>
      <c r="AB125" s="3"/>
    </row>
    <row r="126" spans="1:28" ht="97.5" customHeight="1" thickBot="1" x14ac:dyDescent="0.25">
      <c r="A126" s="19"/>
      <c r="B126" s="18"/>
      <c r="C126" s="96"/>
      <c r="D126" s="492"/>
      <c r="E126" s="32"/>
      <c r="F126" s="485"/>
      <c r="G126" s="485"/>
      <c r="H126" s="485"/>
      <c r="I126" s="487"/>
      <c r="J126" s="74"/>
      <c r="K126" s="74"/>
      <c r="L126" s="75"/>
      <c r="M126" s="509" t="s">
        <v>346</v>
      </c>
      <c r="N126" s="88">
        <v>615</v>
      </c>
      <c r="O126" s="14">
        <v>11</v>
      </c>
      <c r="P126" s="13">
        <v>1</v>
      </c>
      <c r="Q126" s="12"/>
      <c r="R126" s="10">
        <v>84</v>
      </c>
      <c r="S126" s="11" t="s">
        <v>348</v>
      </c>
      <c r="T126" s="10">
        <v>0</v>
      </c>
      <c r="U126" s="9">
        <v>0</v>
      </c>
      <c r="V126" s="386"/>
      <c r="W126" s="256"/>
      <c r="X126" s="392">
        <f>X128</f>
        <v>45275</v>
      </c>
      <c r="Y126" s="392">
        <f>Y128</f>
        <v>50000</v>
      </c>
      <c r="Z126" s="392">
        <f>Z128</f>
        <v>50000</v>
      </c>
      <c r="AA126" s="8"/>
      <c r="AB126" s="3"/>
    </row>
    <row r="127" spans="1:28" ht="94.15" customHeight="1" thickBot="1" x14ac:dyDescent="0.25">
      <c r="A127" s="19"/>
      <c r="B127" s="18"/>
      <c r="C127" s="96"/>
      <c r="D127" s="492"/>
      <c r="E127" s="32"/>
      <c r="F127" s="485"/>
      <c r="G127" s="485"/>
      <c r="H127" s="485"/>
      <c r="I127" s="487"/>
      <c r="J127" s="74"/>
      <c r="K127" s="74"/>
      <c r="L127" s="75"/>
      <c r="M127" s="482" t="s">
        <v>347</v>
      </c>
      <c r="N127" s="88">
        <v>615</v>
      </c>
      <c r="O127" s="14">
        <v>11</v>
      </c>
      <c r="P127" s="13">
        <v>1</v>
      </c>
      <c r="Q127" s="12"/>
      <c r="R127" s="10">
        <v>85</v>
      </c>
      <c r="S127" s="11" t="s">
        <v>348</v>
      </c>
      <c r="T127" s="10">
        <v>1</v>
      </c>
      <c r="U127" s="9">
        <v>0</v>
      </c>
      <c r="V127" s="386"/>
      <c r="W127" s="374"/>
      <c r="X127" s="392">
        <f>X128</f>
        <v>45275</v>
      </c>
      <c r="Y127" s="392">
        <f>Y128</f>
        <v>50000</v>
      </c>
      <c r="Z127" s="392">
        <v>50000</v>
      </c>
      <c r="AA127" s="8"/>
      <c r="AB127" s="3"/>
    </row>
    <row r="128" spans="1:28" ht="43.15" customHeight="1" thickBot="1" x14ac:dyDescent="0.25">
      <c r="A128" s="19"/>
      <c r="B128" s="18"/>
      <c r="C128" s="96"/>
      <c r="D128" s="492"/>
      <c r="E128" s="32"/>
      <c r="F128" s="485"/>
      <c r="G128" s="485"/>
      <c r="H128" s="485"/>
      <c r="I128" s="487"/>
      <c r="J128" s="74"/>
      <c r="K128" s="74"/>
      <c r="L128" s="75"/>
      <c r="M128" s="482" t="s">
        <v>42</v>
      </c>
      <c r="N128" s="88">
        <v>615</v>
      </c>
      <c r="O128" s="14">
        <v>11</v>
      </c>
      <c r="P128" s="13">
        <v>1</v>
      </c>
      <c r="Q128" s="12"/>
      <c r="R128" s="10">
        <v>85</v>
      </c>
      <c r="S128" s="11" t="s">
        <v>348</v>
      </c>
      <c r="T128" s="10">
        <v>1</v>
      </c>
      <c r="U128" s="9">
        <v>0</v>
      </c>
      <c r="V128" s="393">
        <v>240</v>
      </c>
      <c r="W128" s="374"/>
      <c r="X128" s="266">
        <v>45275</v>
      </c>
      <c r="Y128" s="266">
        <v>50000</v>
      </c>
      <c r="Z128" s="267">
        <v>50000</v>
      </c>
      <c r="AA128" s="8"/>
      <c r="AB128" s="3"/>
    </row>
    <row r="129" spans="1:30" ht="21" customHeight="1" thickBot="1" x14ac:dyDescent="0.25">
      <c r="A129" s="19"/>
      <c r="B129" s="18"/>
      <c r="C129" s="96"/>
      <c r="D129" s="492"/>
      <c r="E129" s="32"/>
      <c r="F129" s="485"/>
      <c r="G129" s="485"/>
      <c r="H129" s="485"/>
      <c r="I129" s="487"/>
      <c r="J129" s="74"/>
      <c r="K129" s="74"/>
      <c r="L129" s="75"/>
      <c r="M129" s="153" t="s">
        <v>146</v>
      </c>
      <c r="N129" s="88">
        <v>615</v>
      </c>
      <c r="O129" s="14"/>
      <c r="P129" s="13"/>
      <c r="Q129" s="12"/>
      <c r="R129" s="10"/>
      <c r="S129" s="11"/>
      <c r="T129" s="76"/>
      <c r="U129" s="77"/>
      <c r="V129" s="280"/>
      <c r="W129" s="256"/>
      <c r="X129" s="281">
        <f>X18+X50+X57+X64+X86+X102+X115+X122</f>
        <v>61454793.290000007</v>
      </c>
      <c r="Y129" s="281">
        <f>Y18+Y50+Y57+Y64+Y86+Y102+Y115+Y122</f>
        <v>20346320.759999998</v>
      </c>
      <c r="Z129" s="281">
        <f>Z18+Z50+Z57+Z64+Z86+Z102+Z115+Z122</f>
        <v>19623214.210000001</v>
      </c>
      <c r="AA129" s="8"/>
      <c r="AB129" s="3"/>
      <c r="AD129" s="1" t="s">
        <v>151</v>
      </c>
    </row>
    <row r="130" spans="1:30" ht="16.5" thickBot="1" x14ac:dyDescent="0.25">
      <c r="A130" s="19"/>
      <c r="B130" s="18"/>
      <c r="C130" s="96"/>
      <c r="D130" s="775" t="s">
        <v>2</v>
      </c>
      <c r="E130" s="776"/>
      <c r="F130" s="776"/>
      <c r="G130" s="776"/>
      <c r="H130" s="776"/>
      <c r="I130" s="776"/>
      <c r="J130" s="781"/>
      <c r="K130" s="781"/>
      <c r="L130" s="782"/>
      <c r="M130" s="775"/>
      <c r="N130" s="88">
        <v>615</v>
      </c>
      <c r="O130" s="72"/>
      <c r="P130" s="72" t="s">
        <v>1</v>
      </c>
      <c r="Q130" s="12" t="s">
        <v>1</v>
      </c>
      <c r="R130" s="791" t="s">
        <v>1</v>
      </c>
      <c r="S130" s="792"/>
      <c r="T130" s="792"/>
      <c r="U130" s="793"/>
      <c r="V130" s="282"/>
      <c r="W130" s="256"/>
      <c r="X130" s="283">
        <v>0</v>
      </c>
      <c r="Y130" s="281">
        <v>523164.75</v>
      </c>
      <c r="Z130" s="281">
        <v>1034598.25</v>
      </c>
      <c r="AA130" s="8"/>
      <c r="AB130" s="3"/>
    </row>
    <row r="131" spans="1:30" ht="18.75" customHeight="1" thickBot="1" x14ac:dyDescent="0.25">
      <c r="A131" s="4"/>
      <c r="B131" s="6"/>
      <c r="C131" s="106"/>
      <c r="D131" s="107"/>
      <c r="E131" s="107"/>
      <c r="F131" s="107"/>
      <c r="G131" s="107"/>
      <c r="H131" s="107"/>
      <c r="I131" s="107"/>
      <c r="J131" s="107"/>
      <c r="K131" s="107"/>
      <c r="L131" s="5"/>
      <c r="M131" s="183" t="s">
        <v>0</v>
      </c>
      <c r="N131" s="184"/>
      <c r="O131" s="184"/>
      <c r="P131" s="184"/>
      <c r="Q131" s="185"/>
      <c r="R131" s="184"/>
      <c r="S131" s="184"/>
      <c r="T131" s="184"/>
      <c r="U131" s="184"/>
      <c r="V131" s="284"/>
      <c r="W131" s="285"/>
      <c r="X131" s="286">
        <f>X129+X130</f>
        <v>61454793.290000007</v>
      </c>
      <c r="Y131" s="286">
        <f>Y129+Y130</f>
        <v>20869485.509999998</v>
      </c>
      <c r="Z131" s="287">
        <f>Z129+Z130</f>
        <v>20657812.460000001</v>
      </c>
      <c r="AA131" s="3"/>
      <c r="AB131" s="2"/>
    </row>
    <row r="132" spans="1:30" ht="21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3"/>
      <c r="Q132" s="3"/>
      <c r="R132" s="3"/>
      <c r="S132" s="3"/>
      <c r="T132" s="3"/>
      <c r="U132" s="3"/>
      <c r="V132" s="3"/>
      <c r="W132" s="3"/>
      <c r="X132" s="2"/>
      <c r="Y132" s="4"/>
      <c r="Z132" s="3"/>
      <c r="AA132" s="3"/>
      <c r="AB132" s="2"/>
    </row>
    <row r="133" spans="1:30" ht="12.75" customHeight="1" x14ac:dyDescent="0.25"/>
  </sheetData>
  <mergeCells count="85">
    <mergeCell ref="H99:M99"/>
    <mergeCell ref="I100:M100"/>
    <mergeCell ref="G89:M89"/>
    <mergeCell ref="H90:M90"/>
    <mergeCell ref="I91:M91"/>
    <mergeCell ref="J92:M92"/>
    <mergeCell ref="E93:M93"/>
    <mergeCell ref="H96:M96"/>
    <mergeCell ref="V2:Y2"/>
    <mergeCell ref="V5:Y5"/>
    <mergeCell ref="V8:Y8"/>
    <mergeCell ref="J63:M63"/>
    <mergeCell ref="J55:M55"/>
    <mergeCell ref="J56:M56"/>
    <mergeCell ref="H60:M60"/>
    <mergeCell ref="F52:M52"/>
    <mergeCell ref="J40:M40"/>
    <mergeCell ref="H53:M53"/>
    <mergeCell ref="J22:M22"/>
    <mergeCell ref="J27:M27"/>
    <mergeCell ref="J29:M29"/>
    <mergeCell ref="J37:M37"/>
    <mergeCell ref="I54:M54"/>
    <mergeCell ref="E51:M51"/>
    <mergeCell ref="H75:M75"/>
    <mergeCell ref="D130:M130"/>
    <mergeCell ref="R130:U130"/>
    <mergeCell ref="H106:M106"/>
    <mergeCell ref="I111:M111"/>
    <mergeCell ref="J112:M112"/>
    <mergeCell ref="D115:M115"/>
    <mergeCell ref="E116:M116"/>
    <mergeCell ref="F117:M117"/>
    <mergeCell ref="G118:M118"/>
    <mergeCell ref="H119:M119"/>
    <mergeCell ref="I120:M120"/>
    <mergeCell ref="J121:M121"/>
    <mergeCell ref="F104:M104"/>
    <mergeCell ref="G105:M105"/>
    <mergeCell ref="J77:M77"/>
    <mergeCell ref="E103:M103"/>
    <mergeCell ref="F94:M94"/>
    <mergeCell ref="G95:M95"/>
    <mergeCell ref="J70:M70"/>
    <mergeCell ref="I69:M69"/>
    <mergeCell ref="I76:M76"/>
    <mergeCell ref="E87:M87"/>
    <mergeCell ref="F81:M81"/>
    <mergeCell ref="J85:M85"/>
    <mergeCell ref="J101:M101"/>
    <mergeCell ref="D102:M102"/>
    <mergeCell ref="D86:M86"/>
    <mergeCell ref="H83:M83"/>
    <mergeCell ref="G82:M82"/>
    <mergeCell ref="E80:M80"/>
    <mergeCell ref="I84:M84"/>
    <mergeCell ref="H68:M68"/>
    <mergeCell ref="F66:M66"/>
    <mergeCell ref="D64:M64"/>
    <mergeCell ref="I61:M61"/>
    <mergeCell ref="D57:M57"/>
    <mergeCell ref="E65:M65"/>
    <mergeCell ref="G67:M67"/>
    <mergeCell ref="E58:M58"/>
    <mergeCell ref="F59:M59"/>
    <mergeCell ref="D50:M50"/>
    <mergeCell ref="I21:M21"/>
    <mergeCell ref="I26:M26"/>
    <mergeCell ref="I36:M36"/>
    <mergeCell ref="I38:M38"/>
    <mergeCell ref="E23:M23"/>
    <mergeCell ref="E34:M34"/>
    <mergeCell ref="M11:Y11"/>
    <mergeCell ref="M12:Z12"/>
    <mergeCell ref="M13:Z13"/>
    <mergeCell ref="J39:M39"/>
    <mergeCell ref="H25:M25"/>
    <mergeCell ref="F20:M20"/>
    <mergeCell ref="F24:M24"/>
    <mergeCell ref="F35:M35"/>
    <mergeCell ref="R15:U15"/>
    <mergeCell ref="R16:U16"/>
    <mergeCell ref="C17:M17"/>
    <mergeCell ref="D18:M18"/>
    <mergeCell ref="E19:M19"/>
  </mergeCells>
  <pageMargins left="0.196850393700787" right="0.196850393700787" top="0.39370078740157499" bottom="0.196850393700787" header="0.196850393700787" footer="0.196850393700787"/>
  <pageSetup paperSize="9" fitToHeight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8"/>
  <sheetViews>
    <sheetView showGridLines="0" view="pageBreakPreview" topLeftCell="A151" zoomScaleNormal="90" zoomScaleSheetLayoutView="100" workbookViewId="0">
      <selection activeCell="M88" sqref="M88"/>
    </sheetView>
  </sheetViews>
  <sheetFormatPr defaultColWidth="9.140625" defaultRowHeight="12.75" x14ac:dyDescent="0.2"/>
  <cols>
    <col min="1" max="1" width="0.7109375" style="1" customWidth="1"/>
    <col min="2" max="12" width="0" style="1" hidden="1" customWidth="1"/>
    <col min="13" max="13" width="81.85546875" style="1" customWidth="1"/>
    <col min="14" max="14" width="0" style="1" hidden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5.7109375" style="1" customWidth="1"/>
    <col min="23" max="23" width="0" style="1" hidden="1" customWidth="1"/>
    <col min="24" max="24" width="18" style="1" customWidth="1"/>
    <col min="25" max="25" width="18.140625" style="1" customWidth="1"/>
    <col min="26" max="26" width="19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5">
      <c r="A1" s="67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5"/>
      <c r="Z1" s="2"/>
      <c r="AA1" s="3"/>
      <c r="AB1" s="2"/>
    </row>
    <row r="2" spans="1:28" ht="12.75" customHeight="1" x14ac:dyDescent="0.25">
      <c r="A2" s="67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796" t="s">
        <v>313</v>
      </c>
      <c r="V2" s="732"/>
      <c r="W2" s="732"/>
      <c r="X2" s="732"/>
      <c r="Y2" s="732"/>
      <c r="Z2" s="2"/>
      <c r="AA2" s="3"/>
      <c r="AB2" s="2"/>
    </row>
    <row r="3" spans="1:28" ht="12.75" customHeight="1" x14ac:dyDescent="0.25">
      <c r="A3" s="67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8" t="s">
        <v>145</v>
      </c>
      <c r="W3" s="66"/>
      <c r="X3" s="2"/>
      <c r="Y3" s="65"/>
      <c r="Z3" s="2"/>
      <c r="AA3" s="3"/>
      <c r="AB3" s="2"/>
    </row>
    <row r="4" spans="1:28" ht="12.75" customHeight="1" x14ac:dyDescent="0.25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8" t="s">
        <v>144</v>
      </c>
      <c r="W4" s="66"/>
      <c r="X4" s="2"/>
      <c r="Y4" s="65"/>
      <c r="Z4" s="3"/>
      <c r="AA4" s="3"/>
      <c r="AB4" s="2"/>
    </row>
    <row r="5" spans="1:28" ht="12.75" customHeight="1" x14ac:dyDescent="0.25">
      <c r="A5" s="67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4"/>
      <c r="O5" s="4"/>
      <c r="P5" s="2"/>
      <c r="Q5" s="69"/>
      <c r="R5" s="71"/>
      <c r="S5" s="69"/>
      <c r="T5" s="69"/>
      <c r="U5" s="69"/>
      <c r="V5" s="796" t="s">
        <v>308</v>
      </c>
      <c r="W5" s="732"/>
      <c r="X5" s="732"/>
      <c r="Y5" s="732"/>
      <c r="Z5" s="63"/>
      <c r="AA5" s="3"/>
      <c r="AB5" s="2"/>
    </row>
    <row r="6" spans="1:28" ht="12.75" customHeight="1" x14ac:dyDescent="0.25">
      <c r="A6" s="67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8" t="s">
        <v>257</v>
      </c>
      <c r="W6" s="66"/>
      <c r="X6" s="2"/>
      <c r="Y6" s="65"/>
      <c r="Z6" s="2"/>
      <c r="AA6" s="3"/>
      <c r="AB6" s="2"/>
    </row>
    <row r="7" spans="1:28" ht="12.75" customHeight="1" x14ac:dyDescent="0.2">
      <c r="A7" s="67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1" t="s">
        <v>258</v>
      </c>
      <c r="W7" s="66"/>
      <c r="X7" s="66"/>
      <c r="Y7" s="65"/>
      <c r="Z7" s="3"/>
      <c r="AA7" s="3"/>
      <c r="AB7" s="2"/>
    </row>
    <row r="8" spans="1:28" ht="12.75" customHeight="1" x14ac:dyDescent="0.25">
      <c r="A8" s="60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800" t="s">
        <v>389</v>
      </c>
      <c r="V8" s="732"/>
      <c r="W8" s="732"/>
      <c r="X8" s="732"/>
      <c r="Y8" s="732"/>
      <c r="Z8" s="59"/>
      <c r="AA8" s="3"/>
      <c r="AB8" s="2"/>
    </row>
    <row r="9" spans="1:28" ht="12.75" customHeight="1" x14ac:dyDescent="0.25">
      <c r="A9" s="60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3"/>
      <c r="W9" s="59"/>
      <c r="X9" s="59"/>
      <c r="Y9" s="59"/>
      <c r="Z9" s="59"/>
      <c r="AA9" s="3"/>
      <c r="AB9" s="2"/>
    </row>
    <row r="10" spans="1:28" ht="12.75" customHeight="1" x14ac:dyDescent="0.25">
      <c r="A10" s="60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3"/>
      <c r="W10" s="59"/>
      <c r="X10" s="59"/>
      <c r="Y10" s="59"/>
      <c r="Z10" s="59"/>
      <c r="AA10" s="3"/>
      <c r="AB10" s="2"/>
    </row>
    <row r="11" spans="1:28" ht="12.75" customHeight="1" x14ac:dyDescent="0.3">
      <c r="A11" s="64" t="s">
        <v>318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3"/>
      <c r="AB11" s="2"/>
    </row>
    <row r="12" spans="1:28" ht="12.75" customHeight="1" x14ac:dyDescent="0.25">
      <c r="A12" s="64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800" t="s">
        <v>317</v>
      </c>
      <c r="N12" s="732"/>
      <c r="O12" s="732"/>
      <c r="P12" s="732"/>
      <c r="Q12" s="732"/>
      <c r="R12" s="732"/>
      <c r="S12" s="732"/>
      <c r="T12" s="732"/>
      <c r="U12" s="732"/>
      <c r="V12" s="732"/>
      <c r="W12" s="732"/>
      <c r="X12" s="732"/>
      <c r="Y12" s="732"/>
      <c r="Z12" s="732"/>
      <c r="AA12" s="3"/>
      <c r="AB12" s="2"/>
    </row>
    <row r="13" spans="1:28" ht="12.75" customHeight="1" x14ac:dyDescent="0.25">
      <c r="A13" s="64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65"/>
      <c r="N13" s="63"/>
      <c r="O13" s="366" t="s">
        <v>259</v>
      </c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3"/>
      <c r="AB13" s="2"/>
    </row>
    <row r="14" spans="1:28" ht="12.75" customHeight="1" x14ac:dyDescent="0.2">
      <c r="A14" s="62" t="s">
        <v>304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3"/>
      <c r="AB14" s="2"/>
    </row>
    <row r="15" spans="1:28" ht="12.75" customHeight="1" x14ac:dyDescent="0.2">
      <c r="A15" s="62" t="s">
        <v>293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71"/>
      <c r="Z15" s="63"/>
      <c r="AA15" s="3"/>
      <c r="AB15" s="2"/>
    </row>
    <row r="16" spans="1:28" ht="12.75" customHeight="1" thickBot="1" x14ac:dyDescent="0.25">
      <c r="A16" s="60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7"/>
      <c r="Z16" s="112" t="s">
        <v>142</v>
      </c>
      <c r="AA16" s="3"/>
      <c r="AB16" s="2"/>
    </row>
    <row r="17" spans="1:28" ht="42" customHeight="1" thickBot="1" x14ac:dyDescent="0.25">
      <c r="A17" s="7"/>
      <c r="B17" s="146"/>
      <c r="C17" s="146"/>
      <c r="D17" s="146"/>
      <c r="E17" s="146"/>
      <c r="F17" s="146"/>
      <c r="G17" s="146"/>
      <c r="H17" s="146"/>
      <c r="I17" s="146"/>
      <c r="J17" s="146"/>
      <c r="K17" s="147"/>
      <c r="L17" s="148"/>
      <c r="M17" s="490" t="s">
        <v>141</v>
      </c>
      <c r="N17" s="52" t="s">
        <v>140</v>
      </c>
      <c r="O17" s="51" t="s">
        <v>139</v>
      </c>
      <c r="P17" s="51" t="s">
        <v>138</v>
      </c>
      <c r="Q17" s="53" t="s">
        <v>137</v>
      </c>
      <c r="R17" s="770" t="s">
        <v>136</v>
      </c>
      <c r="S17" s="770"/>
      <c r="T17" s="770"/>
      <c r="U17" s="770"/>
      <c r="V17" s="52" t="s">
        <v>135</v>
      </c>
      <c r="W17" s="51" t="s">
        <v>134</v>
      </c>
      <c r="X17" s="51" t="s">
        <v>291</v>
      </c>
      <c r="Y17" s="705" t="s">
        <v>305</v>
      </c>
      <c r="Z17" s="117" t="s">
        <v>375</v>
      </c>
      <c r="AA17" s="49"/>
      <c r="AB17" s="3"/>
    </row>
    <row r="18" spans="1:28" ht="15.75" customHeight="1" thickBot="1" x14ac:dyDescent="0.3">
      <c r="A18" s="149"/>
      <c r="B18" s="46"/>
      <c r="C18" s="150"/>
      <c r="D18" s="497"/>
      <c r="E18" s="151"/>
      <c r="F18" s="46"/>
      <c r="G18" s="46"/>
      <c r="H18" s="46"/>
      <c r="I18" s="46"/>
      <c r="J18" s="46"/>
      <c r="K18" s="46"/>
      <c r="L18" s="150"/>
      <c r="M18" s="497">
        <v>1</v>
      </c>
      <c r="N18" s="497">
        <v>2</v>
      </c>
      <c r="O18" s="497">
        <v>2</v>
      </c>
      <c r="P18" s="497">
        <v>3</v>
      </c>
      <c r="Q18" s="44">
        <v>5</v>
      </c>
      <c r="R18" s="807">
        <v>4</v>
      </c>
      <c r="S18" s="807"/>
      <c r="T18" s="807"/>
      <c r="U18" s="807"/>
      <c r="V18" s="118">
        <v>5</v>
      </c>
      <c r="W18" s="497">
        <v>7</v>
      </c>
      <c r="X18" s="497">
        <v>6</v>
      </c>
      <c r="Y18" s="497">
        <v>7</v>
      </c>
      <c r="Z18" s="497">
        <v>8</v>
      </c>
      <c r="AA18" s="41"/>
      <c r="AB18" s="3"/>
    </row>
    <row r="19" spans="1:28" ht="15" customHeight="1" x14ac:dyDescent="0.2">
      <c r="A19" s="19"/>
      <c r="B19" s="152"/>
      <c r="C19" s="153"/>
      <c r="D19" s="741" t="s">
        <v>133</v>
      </c>
      <c r="E19" s="808"/>
      <c r="F19" s="808"/>
      <c r="G19" s="808"/>
      <c r="H19" s="808"/>
      <c r="I19" s="808"/>
      <c r="J19" s="808"/>
      <c r="K19" s="808"/>
      <c r="L19" s="808"/>
      <c r="M19" s="808"/>
      <c r="N19" s="809"/>
      <c r="O19" s="168">
        <v>1</v>
      </c>
      <c r="P19" s="169" t="s">
        <v>1</v>
      </c>
      <c r="Q19" s="170" t="s">
        <v>1</v>
      </c>
      <c r="R19" s="171" t="s">
        <v>1</v>
      </c>
      <c r="S19" s="172" t="s">
        <v>1</v>
      </c>
      <c r="T19" s="171" t="s">
        <v>1</v>
      </c>
      <c r="U19" s="173" t="s">
        <v>1</v>
      </c>
      <c r="V19" s="174" t="s">
        <v>1</v>
      </c>
      <c r="W19" s="175"/>
      <c r="X19" s="292">
        <f>X24+X20+X34+X38+X42</f>
        <v>13616365.530000001</v>
      </c>
      <c r="Y19" s="292">
        <f>Z20+Y24+Y42</f>
        <v>10007850</v>
      </c>
      <c r="Z19" s="599">
        <f>Z20+Z24+Z42+Z34</f>
        <v>10007850</v>
      </c>
      <c r="AA19" s="8"/>
      <c r="AB19" s="3"/>
    </row>
    <row r="20" spans="1:28" ht="29.25" customHeight="1" x14ac:dyDescent="0.2">
      <c r="A20" s="19"/>
      <c r="B20" s="152"/>
      <c r="C20" s="153"/>
      <c r="D20" s="176"/>
      <c r="E20" s="778" t="s">
        <v>132</v>
      </c>
      <c r="F20" s="779"/>
      <c r="G20" s="779"/>
      <c r="H20" s="779"/>
      <c r="I20" s="779"/>
      <c r="J20" s="779"/>
      <c r="K20" s="779"/>
      <c r="L20" s="779"/>
      <c r="M20" s="779"/>
      <c r="N20" s="780"/>
      <c r="O20" s="82">
        <v>1</v>
      </c>
      <c r="P20" s="83">
        <v>2</v>
      </c>
      <c r="Q20" s="440" t="s">
        <v>1</v>
      </c>
      <c r="R20" s="84" t="s">
        <v>1</v>
      </c>
      <c r="S20" s="85" t="s">
        <v>1</v>
      </c>
      <c r="T20" s="84" t="s">
        <v>1</v>
      </c>
      <c r="U20" s="86" t="s">
        <v>1</v>
      </c>
      <c r="V20" s="87" t="s">
        <v>1</v>
      </c>
      <c r="W20" s="441"/>
      <c r="X20" s="293">
        <f>X23</f>
        <v>1269578</v>
      </c>
      <c r="Y20" s="293">
        <f t="shared" ref="X20:Z22" si="0">Y21</f>
        <v>1419732</v>
      </c>
      <c r="Z20" s="294">
        <f t="shared" si="0"/>
        <v>1419732</v>
      </c>
      <c r="AA20" s="8"/>
      <c r="AB20" s="3"/>
    </row>
    <row r="21" spans="1:28" ht="59.25" customHeight="1" x14ac:dyDescent="0.2">
      <c r="A21" s="19"/>
      <c r="B21" s="152"/>
      <c r="C21" s="153"/>
      <c r="D21" s="176"/>
      <c r="E21" s="156"/>
      <c r="F21" s="767" t="s">
        <v>320</v>
      </c>
      <c r="G21" s="767"/>
      <c r="H21" s="767"/>
      <c r="I21" s="768"/>
      <c r="J21" s="768"/>
      <c r="K21" s="768"/>
      <c r="L21" s="768"/>
      <c r="M21" s="768"/>
      <c r="N21" s="769"/>
      <c r="O21" s="25">
        <v>1</v>
      </c>
      <c r="P21" s="24">
        <v>2</v>
      </c>
      <c r="Q21" s="154" t="s">
        <v>100</v>
      </c>
      <c r="R21" s="22">
        <v>86</v>
      </c>
      <c r="S21" s="23" t="s">
        <v>5</v>
      </c>
      <c r="T21" s="22" t="s">
        <v>4</v>
      </c>
      <c r="U21" s="21" t="s">
        <v>3</v>
      </c>
      <c r="V21" s="20" t="s">
        <v>1</v>
      </c>
      <c r="W21" s="155"/>
      <c r="X21" s="295">
        <f t="shared" si="0"/>
        <v>1269578</v>
      </c>
      <c r="Y21" s="295">
        <f t="shared" si="0"/>
        <v>1419732</v>
      </c>
      <c r="Z21" s="296">
        <f t="shared" si="0"/>
        <v>1419732</v>
      </c>
      <c r="AA21" s="8"/>
      <c r="AB21" s="3"/>
    </row>
    <row r="22" spans="1:28" ht="15" customHeight="1" x14ac:dyDescent="0.2">
      <c r="A22" s="19"/>
      <c r="B22" s="152"/>
      <c r="C22" s="153"/>
      <c r="D22" s="176"/>
      <c r="E22" s="498"/>
      <c r="F22" s="499"/>
      <c r="G22" s="157"/>
      <c r="H22" s="15"/>
      <c r="I22" s="767" t="s">
        <v>296</v>
      </c>
      <c r="J22" s="768"/>
      <c r="K22" s="768"/>
      <c r="L22" s="768"/>
      <c r="M22" s="768"/>
      <c r="N22" s="769"/>
      <c r="O22" s="25">
        <v>1</v>
      </c>
      <c r="P22" s="24">
        <v>2</v>
      </c>
      <c r="Q22" s="154" t="s">
        <v>131</v>
      </c>
      <c r="R22" s="22">
        <v>86</v>
      </c>
      <c r="S22" s="23" t="s">
        <v>5</v>
      </c>
      <c r="T22" s="22">
        <v>1</v>
      </c>
      <c r="U22" s="21" t="s">
        <v>130</v>
      </c>
      <c r="V22" s="20" t="s">
        <v>1</v>
      </c>
      <c r="W22" s="155"/>
      <c r="X22" s="295">
        <f t="shared" si="0"/>
        <v>1269578</v>
      </c>
      <c r="Y22" s="295">
        <f t="shared" si="0"/>
        <v>1419732</v>
      </c>
      <c r="Z22" s="296">
        <f t="shared" si="0"/>
        <v>1419732</v>
      </c>
      <c r="AA22" s="8"/>
      <c r="AB22" s="3"/>
    </row>
    <row r="23" spans="1:28" ht="29.25" customHeight="1" x14ac:dyDescent="0.2">
      <c r="A23" s="19"/>
      <c r="B23" s="152"/>
      <c r="C23" s="153"/>
      <c r="D23" s="176"/>
      <c r="E23" s="158"/>
      <c r="F23" s="484"/>
      <c r="G23" s="159"/>
      <c r="H23" s="485"/>
      <c r="I23" s="487"/>
      <c r="J23" s="789" t="s">
        <v>108</v>
      </c>
      <c r="K23" s="789"/>
      <c r="L23" s="789"/>
      <c r="M23" s="789"/>
      <c r="N23" s="790"/>
      <c r="O23" s="14">
        <v>1</v>
      </c>
      <c r="P23" s="13">
        <v>2</v>
      </c>
      <c r="Q23" s="154" t="s">
        <v>131</v>
      </c>
      <c r="R23" s="10">
        <v>86</v>
      </c>
      <c r="S23" s="11" t="s">
        <v>5</v>
      </c>
      <c r="T23" s="10">
        <v>1</v>
      </c>
      <c r="U23" s="9" t="s">
        <v>130</v>
      </c>
      <c r="V23" s="493" t="s">
        <v>107</v>
      </c>
      <c r="W23" s="155"/>
      <c r="X23" s="247">
        <v>1269578</v>
      </c>
      <c r="Y23" s="247">
        <v>1419732</v>
      </c>
      <c r="Z23" s="434">
        <v>1419732</v>
      </c>
      <c r="AA23" s="8"/>
      <c r="AB23" s="3"/>
    </row>
    <row r="24" spans="1:28" ht="51" customHeight="1" x14ac:dyDescent="0.2">
      <c r="A24" s="19"/>
      <c r="B24" s="152"/>
      <c r="C24" s="153"/>
      <c r="D24" s="176"/>
      <c r="E24" s="778" t="s">
        <v>129</v>
      </c>
      <c r="F24" s="779"/>
      <c r="G24" s="779"/>
      <c r="H24" s="779"/>
      <c r="I24" s="779"/>
      <c r="J24" s="785"/>
      <c r="K24" s="785"/>
      <c r="L24" s="785"/>
      <c r="M24" s="785"/>
      <c r="N24" s="786"/>
      <c r="O24" s="78">
        <v>1</v>
      </c>
      <c r="P24" s="79">
        <v>4</v>
      </c>
      <c r="Q24" s="440" t="s">
        <v>1</v>
      </c>
      <c r="R24" s="97" t="s">
        <v>1</v>
      </c>
      <c r="S24" s="98" t="s">
        <v>1</v>
      </c>
      <c r="T24" s="97" t="s">
        <v>1</v>
      </c>
      <c r="U24" s="99" t="s">
        <v>1</v>
      </c>
      <c r="V24" s="81" t="s">
        <v>1</v>
      </c>
      <c r="W24" s="441"/>
      <c r="X24" s="297">
        <f t="shared" ref="X24:Z26" si="1">X25</f>
        <v>5285614.4800000004</v>
      </c>
      <c r="Y24" s="297">
        <f t="shared" si="1"/>
        <v>4723118</v>
      </c>
      <c r="Z24" s="298">
        <f t="shared" si="1"/>
        <v>4723118</v>
      </c>
      <c r="AA24" s="8"/>
      <c r="AB24" s="3"/>
    </row>
    <row r="25" spans="1:28" ht="61.5" customHeight="1" x14ac:dyDescent="0.2">
      <c r="A25" s="19"/>
      <c r="B25" s="152"/>
      <c r="C25" s="153"/>
      <c r="D25" s="176"/>
      <c r="E25" s="156"/>
      <c r="F25" s="767" t="s">
        <v>320</v>
      </c>
      <c r="G25" s="767"/>
      <c r="H25" s="768"/>
      <c r="I25" s="768"/>
      <c r="J25" s="768"/>
      <c r="K25" s="768"/>
      <c r="L25" s="768"/>
      <c r="M25" s="768"/>
      <c r="N25" s="769"/>
      <c r="O25" s="25">
        <v>1</v>
      </c>
      <c r="P25" s="24">
        <v>4</v>
      </c>
      <c r="Q25" s="154" t="s">
        <v>112</v>
      </c>
      <c r="R25" s="22" t="s">
        <v>105</v>
      </c>
      <c r="S25" s="23" t="s">
        <v>5</v>
      </c>
      <c r="T25" s="22" t="s">
        <v>4</v>
      </c>
      <c r="U25" s="21" t="s">
        <v>3</v>
      </c>
      <c r="V25" s="20" t="s">
        <v>1</v>
      </c>
      <c r="W25" s="155"/>
      <c r="X25" s="295">
        <f>X28+X29+X30</f>
        <v>5285614.4800000004</v>
      </c>
      <c r="Y25" s="295">
        <f>Y29+Y28</f>
        <v>4723118</v>
      </c>
      <c r="Z25" s="436">
        <f>Z29+Z28</f>
        <v>4723118</v>
      </c>
      <c r="AA25" s="8"/>
      <c r="AB25" s="3"/>
    </row>
    <row r="26" spans="1:28" ht="29.25" customHeight="1" x14ac:dyDescent="0.2">
      <c r="A26" s="19"/>
      <c r="B26" s="152"/>
      <c r="C26" s="153"/>
      <c r="D26" s="176"/>
      <c r="E26" s="498"/>
      <c r="F26" s="499"/>
      <c r="G26" s="157"/>
      <c r="H26" s="767" t="s">
        <v>128</v>
      </c>
      <c r="I26" s="768"/>
      <c r="J26" s="768"/>
      <c r="K26" s="768"/>
      <c r="L26" s="768"/>
      <c r="M26" s="768"/>
      <c r="N26" s="769"/>
      <c r="O26" s="25">
        <v>1</v>
      </c>
      <c r="P26" s="24">
        <v>4</v>
      </c>
      <c r="Q26" s="154" t="s">
        <v>127</v>
      </c>
      <c r="R26" s="22" t="s">
        <v>105</v>
      </c>
      <c r="S26" s="23" t="s">
        <v>5</v>
      </c>
      <c r="T26" s="22" t="s">
        <v>6</v>
      </c>
      <c r="U26" s="21" t="s">
        <v>3</v>
      </c>
      <c r="V26" s="20" t="s">
        <v>1</v>
      </c>
      <c r="W26" s="155"/>
      <c r="X26" s="295">
        <f t="shared" si="1"/>
        <v>4065105</v>
      </c>
      <c r="Y26" s="295">
        <f t="shared" si="1"/>
        <v>3467218</v>
      </c>
      <c r="Z26" s="296">
        <f t="shared" si="1"/>
        <v>3467218</v>
      </c>
      <c r="AA26" s="8"/>
      <c r="AB26" s="3"/>
    </row>
    <row r="27" spans="1:28" ht="15" customHeight="1" x14ac:dyDescent="0.2">
      <c r="A27" s="19"/>
      <c r="B27" s="152"/>
      <c r="C27" s="153"/>
      <c r="D27" s="176"/>
      <c r="E27" s="498"/>
      <c r="F27" s="483"/>
      <c r="G27" s="160"/>
      <c r="H27" s="15"/>
      <c r="I27" s="767" t="s">
        <v>126</v>
      </c>
      <c r="J27" s="768"/>
      <c r="K27" s="768"/>
      <c r="L27" s="768"/>
      <c r="M27" s="768"/>
      <c r="N27" s="769"/>
      <c r="O27" s="25">
        <v>1</v>
      </c>
      <c r="P27" s="24">
        <v>4</v>
      </c>
      <c r="Q27" s="154" t="s">
        <v>125</v>
      </c>
      <c r="R27" s="22" t="s">
        <v>105</v>
      </c>
      <c r="S27" s="23" t="s">
        <v>5</v>
      </c>
      <c r="T27" s="22" t="s">
        <v>6</v>
      </c>
      <c r="U27" s="21" t="s">
        <v>124</v>
      </c>
      <c r="V27" s="20" t="s">
        <v>1</v>
      </c>
      <c r="W27" s="155"/>
      <c r="X27" s="295">
        <f>X28+X30</f>
        <v>4065105</v>
      </c>
      <c r="Y27" s="295">
        <f>Y28+Y30</f>
        <v>3467218</v>
      </c>
      <c r="Z27" s="296">
        <f>Z28+Z30</f>
        <v>3467218</v>
      </c>
      <c r="AA27" s="8"/>
      <c r="AB27" s="3"/>
    </row>
    <row r="28" spans="1:28" ht="29.25" customHeight="1" x14ac:dyDescent="0.2">
      <c r="A28" s="19"/>
      <c r="B28" s="152"/>
      <c r="C28" s="153"/>
      <c r="D28" s="176"/>
      <c r="E28" s="498"/>
      <c r="F28" s="483"/>
      <c r="G28" s="160"/>
      <c r="H28" s="500"/>
      <c r="I28" s="15"/>
      <c r="J28" s="765" t="s">
        <v>108</v>
      </c>
      <c r="K28" s="765"/>
      <c r="L28" s="765"/>
      <c r="M28" s="765"/>
      <c r="N28" s="766"/>
      <c r="O28" s="25">
        <v>1</v>
      </c>
      <c r="P28" s="24">
        <v>4</v>
      </c>
      <c r="Q28" s="154" t="s">
        <v>125</v>
      </c>
      <c r="R28" s="22" t="s">
        <v>105</v>
      </c>
      <c r="S28" s="23" t="s">
        <v>5</v>
      </c>
      <c r="T28" s="22" t="s">
        <v>6</v>
      </c>
      <c r="U28" s="21" t="s">
        <v>124</v>
      </c>
      <c r="V28" s="20" t="s">
        <v>107</v>
      </c>
      <c r="W28" s="155"/>
      <c r="X28" s="249">
        <v>4060605</v>
      </c>
      <c r="Y28" s="249">
        <v>3467218</v>
      </c>
      <c r="Z28" s="600">
        <v>3467218</v>
      </c>
      <c r="AA28" s="8"/>
      <c r="AB28" s="3"/>
    </row>
    <row r="29" spans="1:28" ht="29.25" customHeight="1" x14ac:dyDescent="0.2">
      <c r="A29" s="19"/>
      <c r="B29" s="152"/>
      <c r="C29" s="153"/>
      <c r="D29" s="176"/>
      <c r="E29" s="158"/>
      <c r="F29" s="660"/>
      <c r="G29" s="159"/>
      <c r="H29" s="661"/>
      <c r="I29" s="662"/>
      <c r="J29" s="658"/>
      <c r="K29" s="658"/>
      <c r="L29" s="658"/>
      <c r="M29" s="658" t="s">
        <v>42</v>
      </c>
      <c r="N29" s="659"/>
      <c r="O29" s="14">
        <v>1</v>
      </c>
      <c r="P29" s="13">
        <v>4</v>
      </c>
      <c r="Q29" s="154" t="s">
        <v>125</v>
      </c>
      <c r="R29" s="10" t="s">
        <v>105</v>
      </c>
      <c r="S29" s="11" t="s">
        <v>5</v>
      </c>
      <c r="T29" s="10" t="s">
        <v>6</v>
      </c>
      <c r="U29" s="9" t="s">
        <v>124</v>
      </c>
      <c r="V29" s="657" t="s">
        <v>37</v>
      </c>
      <c r="W29" s="155"/>
      <c r="X29" s="247">
        <v>1220509.48</v>
      </c>
      <c r="Y29" s="247">
        <v>1255900</v>
      </c>
      <c r="Z29" s="434">
        <v>1255900</v>
      </c>
      <c r="AA29" s="8"/>
      <c r="AB29" s="664"/>
    </row>
    <row r="30" spans="1:28" ht="34.5" customHeight="1" x14ac:dyDescent="0.2">
      <c r="A30" s="19"/>
      <c r="B30" s="152"/>
      <c r="C30" s="153"/>
      <c r="D30" s="176"/>
      <c r="E30" s="158"/>
      <c r="F30" s="484"/>
      <c r="G30" s="159"/>
      <c r="H30" s="485"/>
      <c r="I30" s="485"/>
      <c r="J30" s="789" t="s">
        <v>351</v>
      </c>
      <c r="K30" s="789"/>
      <c r="L30" s="789"/>
      <c r="M30" s="789"/>
      <c r="N30" s="790"/>
      <c r="O30" s="14">
        <v>1</v>
      </c>
      <c r="P30" s="13">
        <v>4</v>
      </c>
      <c r="Q30" s="154" t="s">
        <v>125</v>
      </c>
      <c r="R30" s="10" t="s">
        <v>105</v>
      </c>
      <c r="S30" s="11" t="s">
        <v>5</v>
      </c>
      <c r="T30" s="10">
        <v>10</v>
      </c>
      <c r="U30" s="9">
        <v>10040</v>
      </c>
      <c r="V30" s="493">
        <v>540</v>
      </c>
      <c r="W30" s="155"/>
      <c r="X30" s="247">
        <v>4500</v>
      </c>
      <c r="Y30" s="247"/>
      <c r="Z30" s="434"/>
      <c r="AA30" s="8"/>
      <c r="AB30" s="3"/>
    </row>
    <row r="31" spans="1:28" ht="34.5" customHeight="1" x14ac:dyDescent="0.2">
      <c r="A31" s="19"/>
      <c r="B31" s="152"/>
      <c r="C31" s="153"/>
      <c r="D31" s="176"/>
      <c r="E31" s="158"/>
      <c r="F31" s="484"/>
      <c r="G31" s="159"/>
      <c r="H31" s="485"/>
      <c r="I31" s="485"/>
      <c r="J31" s="74"/>
      <c r="K31" s="74"/>
      <c r="L31" s="74"/>
      <c r="M31" s="482" t="s">
        <v>273</v>
      </c>
      <c r="N31" s="494">
        <v>25</v>
      </c>
      <c r="O31" s="14">
        <v>1</v>
      </c>
      <c r="P31" s="13">
        <v>4</v>
      </c>
      <c r="Q31" s="12"/>
      <c r="R31" s="10">
        <v>86</v>
      </c>
      <c r="S31" s="11">
        <v>0</v>
      </c>
      <c r="T31" s="10">
        <v>6</v>
      </c>
      <c r="U31" s="9">
        <v>0</v>
      </c>
      <c r="V31" s="493"/>
      <c r="W31" s="155"/>
      <c r="X31" s="435">
        <f>X32</f>
        <v>0</v>
      </c>
      <c r="Y31" s="435">
        <f t="shared" ref="Y31:Z32" si="2">Y32</f>
        <v>0</v>
      </c>
      <c r="Z31" s="436">
        <f t="shared" si="2"/>
        <v>0</v>
      </c>
      <c r="AA31" s="8"/>
      <c r="AB31" s="3"/>
    </row>
    <row r="32" spans="1:28" ht="34.5" customHeight="1" x14ac:dyDescent="0.2">
      <c r="A32" s="19"/>
      <c r="B32" s="152"/>
      <c r="C32" s="153"/>
      <c r="D32" s="176"/>
      <c r="E32" s="158"/>
      <c r="F32" s="484"/>
      <c r="G32" s="159"/>
      <c r="H32" s="485"/>
      <c r="I32" s="485"/>
      <c r="J32" s="74"/>
      <c r="K32" s="74"/>
      <c r="L32" s="74"/>
      <c r="M32" s="482" t="s">
        <v>274</v>
      </c>
      <c r="N32" s="494">
        <v>25</v>
      </c>
      <c r="O32" s="14">
        <v>1</v>
      </c>
      <c r="P32" s="13">
        <v>4</v>
      </c>
      <c r="Q32" s="12"/>
      <c r="R32" s="10">
        <v>86</v>
      </c>
      <c r="S32" s="11">
        <v>0</v>
      </c>
      <c r="T32" s="10">
        <v>6</v>
      </c>
      <c r="U32" s="9">
        <v>90008</v>
      </c>
      <c r="V32" s="493"/>
      <c r="W32" s="155"/>
      <c r="X32" s="435">
        <f>X33</f>
        <v>0</v>
      </c>
      <c r="Y32" s="435">
        <f t="shared" si="2"/>
        <v>0</v>
      </c>
      <c r="Z32" s="436">
        <f t="shared" si="2"/>
        <v>0</v>
      </c>
      <c r="AA32" s="8"/>
      <c r="AB32" s="3"/>
    </row>
    <row r="33" spans="1:28" ht="34.5" customHeight="1" x14ac:dyDescent="0.2">
      <c r="A33" s="19"/>
      <c r="B33" s="152"/>
      <c r="C33" s="153"/>
      <c r="D33" s="176"/>
      <c r="E33" s="158"/>
      <c r="F33" s="484"/>
      <c r="G33" s="159"/>
      <c r="H33" s="485"/>
      <c r="I33" s="485"/>
      <c r="J33" s="74"/>
      <c r="K33" s="74"/>
      <c r="L33" s="74"/>
      <c r="M33" s="482" t="s">
        <v>42</v>
      </c>
      <c r="N33" s="494">
        <v>25</v>
      </c>
      <c r="O33" s="14">
        <v>1</v>
      </c>
      <c r="P33" s="13">
        <v>4</v>
      </c>
      <c r="Q33" s="12"/>
      <c r="R33" s="10">
        <v>86</v>
      </c>
      <c r="S33" s="11">
        <v>0</v>
      </c>
      <c r="T33" s="10">
        <v>6</v>
      </c>
      <c r="U33" s="9">
        <v>90008</v>
      </c>
      <c r="V33" s="493">
        <v>240</v>
      </c>
      <c r="W33" s="155"/>
      <c r="X33" s="247"/>
      <c r="Y33" s="247"/>
      <c r="Z33" s="434"/>
      <c r="AA33" s="8"/>
      <c r="AB33" s="3"/>
    </row>
    <row r="34" spans="1:28" s="406" customFormat="1" ht="45.75" customHeight="1" x14ac:dyDescent="0.2">
      <c r="A34" s="7"/>
      <c r="B34" s="152"/>
      <c r="C34" s="153"/>
      <c r="D34" s="176"/>
      <c r="E34" s="578"/>
      <c r="F34" s="438"/>
      <c r="G34" s="439"/>
      <c r="H34" s="396"/>
      <c r="I34" s="396"/>
      <c r="J34" s="398"/>
      <c r="K34" s="398"/>
      <c r="L34" s="398"/>
      <c r="M34" s="541" t="s">
        <v>282</v>
      </c>
      <c r="N34" s="443">
        <v>25</v>
      </c>
      <c r="O34" s="414">
        <v>1</v>
      </c>
      <c r="P34" s="414">
        <v>6</v>
      </c>
      <c r="Q34" s="400"/>
      <c r="R34" s="579"/>
      <c r="S34" s="401"/>
      <c r="T34" s="579"/>
      <c r="U34" s="402"/>
      <c r="V34" s="574"/>
      <c r="W34" s="441"/>
      <c r="X34" s="289">
        <f>X35</f>
        <v>54100</v>
      </c>
      <c r="Y34" s="289">
        <f t="shared" ref="Y34:Z34" si="3">Y35</f>
        <v>0</v>
      </c>
      <c r="Z34" s="442">
        <f t="shared" si="3"/>
        <v>0</v>
      </c>
      <c r="AA34" s="405"/>
      <c r="AB34" s="66"/>
    </row>
    <row r="35" spans="1:28" ht="27.75" customHeight="1" x14ac:dyDescent="0.2">
      <c r="A35" s="19"/>
      <c r="B35" s="152"/>
      <c r="C35" s="153"/>
      <c r="D35" s="176"/>
      <c r="E35" s="158"/>
      <c r="F35" s="575"/>
      <c r="G35" s="159"/>
      <c r="H35" s="576"/>
      <c r="I35" s="576"/>
      <c r="J35" s="74"/>
      <c r="K35" s="74"/>
      <c r="L35" s="74"/>
      <c r="M35" s="577" t="s">
        <v>101</v>
      </c>
      <c r="N35" s="573">
        <v>25</v>
      </c>
      <c r="O35" s="13">
        <v>1</v>
      </c>
      <c r="P35" s="13">
        <v>6</v>
      </c>
      <c r="Q35" s="555"/>
      <c r="R35" s="14">
        <v>75</v>
      </c>
      <c r="S35" s="11">
        <v>0</v>
      </c>
      <c r="T35" s="10">
        <v>0</v>
      </c>
      <c r="U35" s="388">
        <v>0</v>
      </c>
      <c r="V35" s="573"/>
      <c r="W35" s="155"/>
      <c r="X35" s="435">
        <f>X37</f>
        <v>54100</v>
      </c>
      <c r="Y35" s="435">
        <f>Y40</f>
        <v>0</v>
      </c>
      <c r="Z35" s="436">
        <f>Z40</f>
        <v>0</v>
      </c>
      <c r="AA35" s="8"/>
      <c r="AB35" s="3"/>
    </row>
    <row r="36" spans="1:28" ht="27.75" customHeight="1" x14ac:dyDescent="0.2">
      <c r="A36" s="19"/>
      <c r="B36" s="152"/>
      <c r="C36" s="153"/>
      <c r="D36" s="176"/>
      <c r="E36" s="158"/>
      <c r="F36" s="621"/>
      <c r="G36" s="159"/>
      <c r="H36" s="624"/>
      <c r="I36" s="624"/>
      <c r="J36" s="74"/>
      <c r="K36" s="74"/>
      <c r="L36" s="74"/>
      <c r="M36" s="618" t="s">
        <v>283</v>
      </c>
      <c r="N36" s="617">
        <v>25</v>
      </c>
      <c r="O36" s="13">
        <v>1</v>
      </c>
      <c r="P36" s="13">
        <v>6</v>
      </c>
      <c r="Q36" s="555"/>
      <c r="R36" s="14">
        <v>75</v>
      </c>
      <c r="S36" s="11">
        <v>0</v>
      </c>
      <c r="T36" s="10">
        <v>0</v>
      </c>
      <c r="U36" s="388">
        <v>61002</v>
      </c>
      <c r="V36" s="560"/>
      <c r="W36" s="155"/>
      <c r="X36" s="435">
        <f>X37</f>
        <v>54100</v>
      </c>
      <c r="Y36" s="435">
        <f t="shared" ref="Y36:Z36" si="4">Y37</f>
        <v>0</v>
      </c>
      <c r="Z36" s="436">
        <f t="shared" si="4"/>
        <v>0</v>
      </c>
      <c r="AA36" s="8"/>
      <c r="AB36" s="629"/>
    </row>
    <row r="37" spans="1:28" ht="27.75" customHeight="1" thickBot="1" x14ac:dyDescent="0.25">
      <c r="A37" s="19"/>
      <c r="B37" s="152"/>
      <c r="C37" s="153"/>
      <c r="D37" s="176"/>
      <c r="E37" s="158"/>
      <c r="F37" s="621"/>
      <c r="G37" s="159"/>
      <c r="H37" s="624"/>
      <c r="I37" s="624"/>
      <c r="J37" s="74"/>
      <c r="K37" s="74"/>
      <c r="L37" s="74"/>
      <c r="M37" s="618" t="s">
        <v>284</v>
      </c>
      <c r="N37" s="617">
        <v>25</v>
      </c>
      <c r="O37" s="13">
        <v>1</v>
      </c>
      <c r="P37" s="13">
        <v>6</v>
      </c>
      <c r="Q37" s="555"/>
      <c r="R37" s="14">
        <v>75</v>
      </c>
      <c r="S37" s="11">
        <v>0</v>
      </c>
      <c r="T37" s="10">
        <v>0</v>
      </c>
      <c r="U37" s="388">
        <v>61002</v>
      </c>
      <c r="V37" s="598">
        <v>540</v>
      </c>
      <c r="W37" s="155"/>
      <c r="X37" s="247">
        <v>54100</v>
      </c>
      <c r="Y37" s="247"/>
      <c r="Z37" s="434"/>
      <c r="AA37" s="8"/>
      <c r="AB37" s="629"/>
    </row>
    <row r="38" spans="1:28" ht="27.75" customHeight="1" thickBot="1" x14ac:dyDescent="0.25">
      <c r="A38" s="19"/>
      <c r="B38" s="152"/>
      <c r="C38" s="153"/>
      <c r="D38" s="176"/>
      <c r="E38" s="158"/>
      <c r="F38" s="621"/>
      <c r="G38" s="159"/>
      <c r="H38" s="624"/>
      <c r="I38" s="624"/>
      <c r="J38" s="74"/>
      <c r="K38" s="74"/>
      <c r="L38" s="74"/>
      <c r="M38" s="618" t="s">
        <v>339</v>
      </c>
      <c r="N38" s="88">
        <v>615</v>
      </c>
      <c r="O38" s="414">
        <v>1</v>
      </c>
      <c r="P38" s="414">
        <v>7</v>
      </c>
      <c r="Q38" s="555"/>
      <c r="R38" s="14"/>
      <c r="S38" s="11"/>
      <c r="T38" s="10"/>
      <c r="U38" s="388"/>
      <c r="V38" s="540"/>
      <c r="W38" s="540">
        <f>W43</f>
        <v>0</v>
      </c>
      <c r="X38" s="538">
        <f>X41</f>
        <v>0</v>
      </c>
      <c r="Y38" s="540"/>
      <c r="Z38" s="540"/>
      <c r="AA38" s="8"/>
      <c r="AB38" s="629"/>
    </row>
    <row r="39" spans="1:28" ht="27.75" customHeight="1" thickBot="1" x14ac:dyDescent="0.25">
      <c r="A39" s="19"/>
      <c r="B39" s="152"/>
      <c r="C39" s="153"/>
      <c r="D39" s="176"/>
      <c r="E39" s="158"/>
      <c r="F39" s="621"/>
      <c r="G39" s="159"/>
      <c r="H39" s="624"/>
      <c r="I39" s="624"/>
      <c r="J39" s="74"/>
      <c r="K39" s="74"/>
      <c r="L39" s="74"/>
      <c r="M39" s="648" t="s">
        <v>341</v>
      </c>
      <c r="N39" s="88">
        <v>615</v>
      </c>
      <c r="O39" s="13">
        <v>1</v>
      </c>
      <c r="P39" s="13">
        <v>7</v>
      </c>
      <c r="Q39" s="555"/>
      <c r="R39" s="14">
        <v>75</v>
      </c>
      <c r="S39" s="11">
        <v>0</v>
      </c>
      <c r="T39" s="10">
        <v>0</v>
      </c>
      <c r="U39" s="388">
        <v>0</v>
      </c>
      <c r="V39" s="540"/>
      <c r="W39" s="540">
        <f>W44</f>
        <v>0</v>
      </c>
      <c r="X39" s="540">
        <f>X41</f>
        <v>0</v>
      </c>
      <c r="Y39" s="540"/>
      <c r="Z39" s="540"/>
      <c r="AA39" s="8"/>
      <c r="AB39" s="629"/>
    </row>
    <row r="40" spans="1:28" ht="39.75" customHeight="1" thickBot="1" x14ac:dyDescent="0.25">
      <c r="A40" s="19"/>
      <c r="B40" s="152"/>
      <c r="C40" s="153"/>
      <c r="D40" s="176"/>
      <c r="E40" s="158"/>
      <c r="F40" s="575"/>
      <c r="G40" s="159"/>
      <c r="H40" s="576"/>
      <c r="I40" s="576"/>
      <c r="J40" s="74"/>
      <c r="K40" s="74"/>
      <c r="L40" s="74"/>
      <c r="M40" s="618" t="s">
        <v>340</v>
      </c>
      <c r="N40" s="88">
        <v>615</v>
      </c>
      <c r="O40" s="13">
        <v>1</v>
      </c>
      <c r="P40" s="13">
        <v>7</v>
      </c>
      <c r="Q40" s="555"/>
      <c r="R40" s="14">
        <v>75</v>
      </c>
      <c r="S40" s="11">
        <v>0</v>
      </c>
      <c r="T40" s="10">
        <v>0</v>
      </c>
      <c r="U40" s="388">
        <v>90006</v>
      </c>
      <c r="V40" s="540"/>
      <c r="W40" s="540">
        <f>W45</f>
        <v>0</v>
      </c>
      <c r="X40" s="540">
        <f>X41</f>
        <v>0</v>
      </c>
      <c r="Y40" s="540"/>
      <c r="Z40" s="540"/>
      <c r="AA40" s="8"/>
      <c r="AB40" s="3"/>
    </row>
    <row r="41" spans="1:28" ht="51.75" customHeight="1" x14ac:dyDescent="0.2">
      <c r="A41" s="19"/>
      <c r="B41" s="152"/>
      <c r="C41" s="153"/>
      <c r="D41" s="176"/>
      <c r="E41" s="158"/>
      <c r="F41" s="575"/>
      <c r="G41" s="159"/>
      <c r="H41" s="576"/>
      <c r="I41" s="576"/>
      <c r="J41" s="74"/>
      <c r="K41" s="74"/>
      <c r="L41" s="74"/>
      <c r="M41" s="618" t="s">
        <v>338</v>
      </c>
      <c r="N41" s="88">
        <v>615</v>
      </c>
      <c r="O41" s="13">
        <v>1</v>
      </c>
      <c r="P41" s="13">
        <v>7</v>
      </c>
      <c r="Q41" s="555"/>
      <c r="R41" s="14">
        <v>75</v>
      </c>
      <c r="S41" s="11">
        <v>0</v>
      </c>
      <c r="T41" s="10">
        <v>0</v>
      </c>
      <c r="U41" s="388">
        <v>90006</v>
      </c>
      <c r="V41" s="556">
        <v>800</v>
      </c>
      <c r="W41" s="537"/>
      <c r="X41" s="391"/>
      <c r="Y41" s="391"/>
      <c r="Z41" s="391"/>
      <c r="AA41" s="8"/>
      <c r="AB41" s="3"/>
    </row>
    <row r="42" spans="1:28" ht="15" customHeight="1" x14ac:dyDescent="0.2">
      <c r="A42" s="19"/>
      <c r="B42" s="152"/>
      <c r="C42" s="153"/>
      <c r="D42" s="176"/>
      <c r="E42" s="778" t="s">
        <v>123</v>
      </c>
      <c r="F42" s="779"/>
      <c r="G42" s="779"/>
      <c r="H42" s="779"/>
      <c r="I42" s="779"/>
      <c r="J42" s="785"/>
      <c r="K42" s="785"/>
      <c r="L42" s="785"/>
      <c r="M42" s="785"/>
      <c r="N42" s="786"/>
      <c r="O42" s="78">
        <v>1</v>
      </c>
      <c r="P42" s="79">
        <v>13</v>
      </c>
      <c r="Q42" s="510" t="s">
        <v>1</v>
      </c>
      <c r="R42" s="97" t="s">
        <v>1</v>
      </c>
      <c r="S42" s="98" t="s">
        <v>1</v>
      </c>
      <c r="T42" s="97" t="s">
        <v>1</v>
      </c>
      <c r="U42" s="99" t="s">
        <v>1</v>
      </c>
      <c r="V42" s="81" t="s">
        <v>1</v>
      </c>
      <c r="W42" s="511"/>
      <c r="X42" s="297">
        <f>X43+X49</f>
        <v>7007073.0499999998</v>
      </c>
      <c r="Y42" s="297">
        <f>Y43+Y49</f>
        <v>3865000</v>
      </c>
      <c r="Z42" s="597">
        <f>Z43+Z49</f>
        <v>3865000</v>
      </c>
      <c r="AA42" s="8"/>
      <c r="AB42" s="3"/>
    </row>
    <row r="43" spans="1:28" ht="15" customHeight="1" x14ac:dyDescent="0.2">
      <c r="A43" s="19"/>
      <c r="B43" s="152"/>
      <c r="C43" s="153"/>
      <c r="D43" s="176"/>
      <c r="E43" s="156"/>
      <c r="F43" s="767" t="s">
        <v>101</v>
      </c>
      <c r="G43" s="767"/>
      <c r="H43" s="767"/>
      <c r="I43" s="768"/>
      <c r="J43" s="768"/>
      <c r="K43" s="768"/>
      <c r="L43" s="768"/>
      <c r="M43" s="768"/>
      <c r="N43" s="769"/>
      <c r="O43" s="25">
        <v>1</v>
      </c>
      <c r="P43" s="24">
        <v>13</v>
      </c>
      <c r="Q43" s="154" t="s">
        <v>100</v>
      </c>
      <c r="R43" s="22" t="s">
        <v>99</v>
      </c>
      <c r="S43" s="23" t="s">
        <v>5</v>
      </c>
      <c r="T43" s="22" t="s">
        <v>4</v>
      </c>
      <c r="U43" s="21" t="s">
        <v>3</v>
      </c>
      <c r="V43" s="20" t="s">
        <v>1</v>
      </c>
      <c r="W43" s="155"/>
      <c r="X43" s="295">
        <f>X48+X47+X45</f>
        <v>635606.05000000005</v>
      </c>
      <c r="Y43" s="295">
        <f>Y45+Y46+Y48</f>
        <v>80000</v>
      </c>
      <c r="Z43" s="436">
        <f>Z45+Z46+Z48</f>
        <v>80000</v>
      </c>
      <c r="AA43" s="8"/>
      <c r="AB43" s="3"/>
    </row>
    <row r="44" spans="1:28" ht="15" customHeight="1" x14ac:dyDescent="0.2">
      <c r="A44" s="19"/>
      <c r="B44" s="152"/>
      <c r="C44" s="153"/>
      <c r="D44" s="176"/>
      <c r="E44" s="498"/>
      <c r="F44" s="499"/>
      <c r="G44" s="157"/>
      <c r="H44" s="15"/>
      <c r="I44" s="767" t="s">
        <v>122</v>
      </c>
      <c r="J44" s="768"/>
      <c r="K44" s="768"/>
      <c r="L44" s="768"/>
      <c r="M44" s="768"/>
      <c r="N44" s="769"/>
      <c r="O44" s="25">
        <v>1</v>
      </c>
      <c r="P44" s="24">
        <v>13</v>
      </c>
      <c r="Q44" s="154" t="s">
        <v>121</v>
      </c>
      <c r="R44" s="22" t="s">
        <v>99</v>
      </c>
      <c r="S44" s="23" t="s">
        <v>5</v>
      </c>
      <c r="T44" s="22" t="s">
        <v>4</v>
      </c>
      <c r="U44" s="21" t="s">
        <v>120</v>
      </c>
      <c r="V44" s="20" t="s">
        <v>1</v>
      </c>
      <c r="W44" s="155"/>
      <c r="X44" s="295">
        <v>6001.5</v>
      </c>
      <c r="Y44" s="295">
        <f>Y45</f>
        <v>5000</v>
      </c>
      <c r="Z44" s="296">
        <f>Z45</f>
        <v>5000</v>
      </c>
      <c r="AA44" s="8"/>
      <c r="AB44" s="3"/>
    </row>
    <row r="45" spans="1:28" ht="15" customHeight="1" x14ac:dyDescent="0.2">
      <c r="A45" s="19"/>
      <c r="B45" s="152"/>
      <c r="C45" s="153"/>
      <c r="D45" s="176"/>
      <c r="E45" s="498"/>
      <c r="F45" s="483"/>
      <c r="G45" s="160"/>
      <c r="H45" s="500"/>
      <c r="I45" s="487"/>
      <c r="J45" s="789" t="s">
        <v>118</v>
      </c>
      <c r="K45" s="789"/>
      <c r="L45" s="789"/>
      <c r="M45" s="789"/>
      <c r="N45" s="790"/>
      <c r="O45" s="14">
        <v>1</v>
      </c>
      <c r="P45" s="13">
        <v>13</v>
      </c>
      <c r="Q45" s="154" t="s">
        <v>121</v>
      </c>
      <c r="R45" s="10" t="s">
        <v>99</v>
      </c>
      <c r="S45" s="11" t="s">
        <v>5</v>
      </c>
      <c r="T45" s="10" t="s">
        <v>4</v>
      </c>
      <c r="U45" s="9" t="s">
        <v>120</v>
      </c>
      <c r="V45" s="493" t="s">
        <v>115</v>
      </c>
      <c r="W45" s="155"/>
      <c r="X45" s="247">
        <v>6001.5</v>
      </c>
      <c r="Y45" s="247">
        <v>5000</v>
      </c>
      <c r="Z45" s="248">
        <v>5000</v>
      </c>
      <c r="AA45" s="8"/>
      <c r="AB45" s="3"/>
    </row>
    <row r="46" spans="1:28" ht="15" customHeight="1" x14ac:dyDescent="0.2">
      <c r="A46" s="19"/>
      <c r="B46" s="152"/>
      <c r="C46" s="153"/>
      <c r="D46" s="176"/>
      <c r="E46" s="498"/>
      <c r="F46" s="483"/>
      <c r="G46" s="160"/>
      <c r="H46" s="500"/>
      <c r="I46" s="767" t="s">
        <v>119</v>
      </c>
      <c r="J46" s="783"/>
      <c r="K46" s="783"/>
      <c r="L46" s="783"/>
      <c r="M46" s="783"/>
      <c r="N46" s="784"/>
      <c r="O46" s="35">
        <v>1</v>
      </c>
      <c r="P46" s="34">
        <v>13</v>
      </c>
      <c r="Q46" s="154" t="s">
        <v>117</v>
      </c>
      <c r="R46" s="100" t="s">
        <v>99</v>
      </c>
      <c r="S46" s="101" t="s">
        <v>5</v>
      </c>
      <c r="T46" s="100" t="s">
        <v>4</v>
      </c>
      <c r="U46" s="102" t="s">
        <v>116</v>
      </c>
      <c r="V46" s="33" t="s">
        <v>1</v>
      </c>
      <c r="W46" s="155"/>
      <c r="X46" s="299"/>
      <c r="Y46" s="299">
        <v>45000</v>
      </c>
      <c r="Z46" s="805">
        <v>45000</v>
      </c>
      <c r="AA46" s="8"/>
      <c r="AB46" s="3"/>
    </row>
    <row r="47" spans="1:28" ht="15" customHeight="1" x14ac:dyDescent="0.2">
      <c r="A47" s="19"/>
      <c r="B47" s="152"/>
      <c r="C47" s="153"/>
      <c r="D47" s="176"/>
      <c r="E47" s="630"/>
      <c r="F47" s="620"/>
      <c r="G47" s="631"/>
      <c r="H47" s="625"/>
      <c r="I47" s="15"/>
      <c r="J47" s="622"/>
      <c r="K47" s="622"/>
      <c r="L47" s="622"/>
      <c r="M47" s="622"/>
      <c r="N47" s="623"/>
      <c r="O47" s="35"/>
      <c r="P47" s="34"/>
      <c r="Q47" s="154"/>
      <c r="R47" s="100"/>
      <c r="S47" s="101"/>
      <c r="T47" s="100"/>
      <c r="U47" s="102"/>
      <c r="V47" s="33">
        <v>240</v>
      </c>
      <c r="W47" s="155"/>
      <c r="X47" s="299">
        <v>110305</v>
      </c>
      <c r="Y47" s="299"/>
      <c r="Z47" s="806"/>
      <c r="AA47" s="8"/>
      <c r="AB47" s="629"/>
    </row>
    <row r="48" spans="1:28" ht="29.25" customHeight="1" thickBot="1" x14ac:dyDescent="0.25">
      <c r="A48" s="19"/>
      <c r="B48" s="152"/>
      <c r="C48" s="153"/>
      <c r="D48" s="176"/>
      <c r="E48" s="498"/>
      <c r="F48" s="483"/>
      <c r="G48" s="160"/>
      <c r="H48" s="500"/>
      <c r="I48" s="15"/>
      <c r="J48" s="765" t="s">
        <v>42</v>
      </c>
      <c r="K48" s="765"/>
      <c r="L48" s="765"/>
      <c r="M48" s="765"/>
      <c r="N48" s="766"/>
      <c r="O48" s="25">
        <v>1</v>
      </c>
      <c r="P48" s="24">
        <v>13</v>
      </c>
      <c r="Q48" s="154" t="s">
        <v>117</v>
      </c>
      <c r="R48" s="22" t="s">
        <v>99</v>
      </c>
      <c r="S48" s="23" t="s">
        <v>5</v>
      </c>
      <c r="T48" s="22" t="s">
        <v>4</v>
      </c>
      <c r="U48" s="21" t="s">
        <v>116</v>
      </c>
      <c r="V48" s="20">
        <v>850</v>
      </c>
      <c r="W48" s="155"/>
      <c r="X48" s="249">
        <v>519299.55</v>
      </c>
      <c r="Y48" s="249">
        <v>30000</v>
      </c>
      <c r="Z48" s="250">
        <v>30000</v>
      </c>
      <c r="AA48" s="8"/>
      <c r="AB48" s="3"/>
    </row>
    <row r="49" spans="1:28" ht="66" customHeight="1" thickBot="1" x14ac:dyDescent="0.25">
      <c r="A49" s="19"/>
      <c r="B49" s="152"/>
      <c r="C49" s="153"/>
      <c r="D49" s="177"/>
      <c r="E49" s="158"/>
      <c r="F49" s="484"/>
      <c r="G49" s="159"/>
      <c r="H49" s="485"/>
      <c r="I49" s="485"/>
      <c r="J49" s="74"/>
      <c r="K49" s="74"/>
      <c r="L49" s="74"/>
      <c r="M49" s="619" t="s">
        <v>321</v>
      </c>
      <c r="N49" s="88">
        <v>615</v>
      </c>
      <c r="O49" s="14">
        <v>1</v>
      </c>
      <c r="P49" s="13">
        <v>13</v>
      </c>
      <c r="Q49" s="12"/>
      <c r="R49" s="10">
        <v>86</v>
      </c>
      <c r="S49" s="11">
        <v>0</v>
      </c>
      <c r="T49" s="10">
        <v>0</v>
      </c>
      <c r="U49" s="9">
        <v>0</v>
      </c>
      <c r="V49" s="386"/>
      <c r="W49" s="256"/>
      <c r="X49" s="392">
        <f>X50</f>
        <v>6371467</v>
      </c>
      <c r="Y49" s="392">
        <f t="shared" ref="Y49:Z49" si="5">Y50</f>
        <v>3785000</v>
      </c>
      <c r="Z49" s="392">
        <f t="shared" si="5"/>
        <v>3785000</v>
      </c>
      <c r="AA49" s="8"/>
      <c r="AB49" s="3"/>
    </row>
    <row r="50" spans="1:28" ht="49.5" customHeight="1" x14ac:dyDescent="0.2">
      <c r="A50" s="19"/>
      <c r="B50" s="152"/>
      <c r="C50" s="153"/>
      <c r="D50" s="177"/>
      <c r="E50" s="158"/>
      <c r="F50" s="484"/>
      <c r="G50" s="159"/>
      <c r="H50" s="485"/>
      <c r="I50" s="485"/>
      <c r="J50" s="74"/>
      <c r="K50" s="74"/>
      <c r="L50" s="74"/>
      <c r="M50" s="619" t="s">
        <v>337</v>
      </c>
      <c r="N50" s="88">
        <v>615</v>
      </c>
      <c r="O50" s="14">
        <v>1</v>
      </c>
      <c r="P50" s="13">
        <v>13</v>
      </c>
      <c r="Q50" s="12"/>
      <c r="R50" s="10">
        <v>86</v>
      </c>
      <c r="S50" s="11">
        <v>0</v>
      </c>
      <c r="T50" s="10">
        <v>3</v>
      </c>
      <c r="U50" s="9">
        <v>0</v>
      </c>
      <c r="V50" s="386"/>
      <c r="W50" s="256"/>
      <c r="X50" s="392">
        <f>X51</f>
        <v>6371467</v>
      </c>
      <c r="Y50" s="392">
        <f>Y51</f>
        <v>3785000</v>
      </c>
      <c r="Z50" s="392">
        <f>Z51</f>
        <v>3785000</v>
      </c>
      <c r="AA50" s="8"/>
      <c r="AB50" s="3"/>
    </row>
    <row r="51" spans="1:28" ht="39" customHeight="1" thickBot="1" x14ac:dyDescent="0.25">
      <c r="A51" s="19"/>
      <c r="B51" s="152"/>
      <c r="C51" s="153"/>
      <c r="D51" s="177"/>
      <c r="E51" s="158"/>
      <c r="F51" s="484"/>
      <c r="G51" s="159"/>
      <c r="H51" s="485"/>
      <c r="I51" s="485"/>
      <c r="J51" s="74"/>
      <c r="K51" s="74"/>
      <c r="L51" s="74"/>
      <c r="M51" s="482" t="s">
        <v>271</v>
      </c>
      <c r="N51" s="494">
        <v>25</v>
      </c>
      <c r="O51" s="14">
        <v>1</v>
      </c>
      <c r="P51" s="13">
        <v>13</v>
      </c>
      <c r="Q51" s="12"/>
      <c r="R51" s="10">
        <v>86</v>
      </c>
      <c r="S51" s="11">
        <v>0</v>
      </c>
      <c r="T51" s="10">
        <v>2</v>
      </c>
      <c r="U51" s="9">
        <v>90011</v>
      </c>
      <c r="V51" s="493"/>
      <c r="W51" s="155"/>
      <c r="X51" s="435">
        <f>X52</f>
        <v>6371467</v>
      </c>
      <c r="Y51" s="435">
        <f>Y52</f>
        <v>3785000</v>
      </c>
      <c r="Z51" s="436">
        <f>Z52</f>
        <v>3785000</v>
      </c>
      <c r="AA51" s="8"/>
      <c r="AB51" s="3"/>
    </row>
    <row r="52" spans="1:28" ht="67.150000000000006" customHeight="1" thickBot="1" x14ac:dyDescent="0.25">
      <c r="A52" s="19"/>
      <c r="B52" s="152"/>
      <c r="C52" s="153"/>
      <c r="D52" s="177"/>
      <c r="E52" s="158"/>
      <c r="F52" s="621"/>
      <c r="G52" s="159"/>
      <c r="H52" s="624"/>
      <c r="I52" s="624"/>
      <c r="J52" s="74"/>
      <c r="K52" s="74"/>
      <c r="L52" s="74"/>
      <c r="M52" s="619" t="s">
        <v>336</v>
      </c>
      <c r="N52" s="88">
        <v>615</v>
      </c>
      <c r="O52" s="14">
        <v>1</v>
      </c>
      <c r="P52" s="13">
        <v>13</v>
      </c>
      <c r="Q52" s="12"/>
      <c r="R52" s="10">
        <v>86</v>
      </c>
      <c r="S52" s="11">
        <v>0</v>
      </c>
      <c r="T52" s="10">
        <v>3</v>
      </c>
      <c r="U52" s="9">
        <v>70003</v>
      </c>
      <c r="V52" s="386"/>
      <c r="W52" s="256"/>
      <c r="X52" s="392">
        <f>X53+X54+X55+X57+X58+X56</f>
        <v>6371467</v>
      </c>
      <c r="Y52" s="392">
        <f>Y53+Y54+Y55+Y57</f>
        <v>3785000</v>
      </c>
      <c r="Z52" s="392">
        <f>Z53+Z54+Z55+Z57</f>
        <v>3785000</v>
      </c>
      <c r="AA52" s="8"/>
      <c r="AB52" s="629"/>
    </row>
    <row r="53" spans="1:28" ht="39" customHeight="1" thickBot="1" x14ac:dyDescent="0.25">
      <c r="A53" s="19"/>
      <c r="B53" s="152"/>
      <c r="C53" s="153"/>
      <c r="D53" s="177"/>
      <c r="E53" s="158"/>
      <c r="F53" s="621"/>
      <c r="G53" s="159"/>
      <c r="H53" s="624"/>
      <c r="I53" s="624"/>
      <c r="J53" s="74"/>
      <c r="K53" s="74"/>
      <c r="L53" s="74"/>
      <c r="M53" s="619" t="s">
        <v>335</v>
      </c>
      <c r="N53" s="88">
        <v>615</v>
      </c>
      <c r="O53" s="14">
        <v>1</v>
      </c>
      <c r="P53" s="13">
        <v>13</v>
      </c>
      <c r="Q53" s="12"/>
      <c r="R53" s="10">
        <v>86</v>
      </c>
      <c r="S53" s="11">
        <v>0</v>
      </c>
      <c r="T53" s="10">
        <v>3</v>
      </c>
      <c r="U53" s="9">
        <v>70003</v>
      </c>
      <c r="V53" s="393">
        <v>110</v>
      </c>
      <c r="W53" s="374"/>
      <c r="X53" s="266">
        <v>4087170</v>
      </c>
      <c r="Y53" s="266">
        <v>3309800</v>
      </c>
      <c r="Z53" s="266">
        <v>3309800</v>
      </c>
      <c r="AA53" s="8"/>
      <c r="AB53" s="629"/>
    </row>
    <row r="54" spans="1:28" ht="39" customHeight="1" thickBot="1" x14ac:dyDescent="0.25">
      <c r="A54" s="19"/>
      <c r="B54" s="152"/>
      <c r="C54" s="153"/>
      <c r="D54" s="177"/>
      <c r="E54" s="158"/>
      <c r="F54" s="621"/>
      <c r="G54" s="159"/>
      <c r="H54" s="624"/>
      <c r="I54" s="624"/>
      <c r="J54" s="74"/>
      <c r="K54" s="74"/>
      <c r="L54" s="74"/>
      <c r="M54" s="619" t="s">
        <v>42</v>
      </c>
      <c r="N54" s="88">
        <v>615</v>
      </c>
      <c r="O54" s="14">
        <v>1</v>
      </c>
      <c r="P54" s="13">
        <v>13</v>
      </c>
      <c r="Q54" s="12"/>
      <c r="R54" s="10">
        <v>86</v>
      </c>
      <c r="S54" s="11">
        <v>0</v>
      </c>
      <c r="T54" s="10">
        <v>3</v>
      </c>
      <c r="U54" s="9">
        <v>70003</v>
      </c>
      <c r="V54" s="393">
        <v>240</v>
      </c>
      <c r="W54" s="374"/>
      <c r="X54" s="266">
        <v>570200</v>
      </c>
      <c r="Y54" s="266">
        <v>470200</v>
      </c>
      <c r="Z54" s="266">
        <v>470200</v>
      </c>
      <c r="AA54" s="8"/>
      <c r="AB54" s="629"/>
    </row>
    <row r="55" spans="1:28" ht="39" customHeight="1" thickBot="1" x14ac:dyDescent="0.25">
      <c r="A55" s="19"/>
      <c r="B55" s="152"/>
      <c r="C55" s="153"/>
      <c r="D55" s="177"/>
      <c r="E55" s="158"/>
      <c r="F55" s="621"/>
      <c r="G55" s="159"/>
      <c r="H55" s="624"/>
      <c r="I55" s="624"/>
      <c r="J55" s="74"/>
      <c r="K55" s="74"/>
      <c r="L55" s="74"/>
      <c r="M55" s="619" t="s">
        <v>42</v>
      </c>
      <c r="N55" s="88">
        <v>615</v>
      </c>
      <c r="O55" s="14">
        <v>1</v>
      </c>
      <c r="P55" s="13">
        <v>13</v>
      </c>
      <c r="Q55" s="12"/>
      <c r="R55" s="10">
        <v>86</v>
      </c>
      <c r="S55" s="11">
        <v>0</v>
      </c>
      <c r="T55" s="10">
        <v>3</v>
      </c>
      <c r="U55" s="9">
        <v>70003</v>
      </c>
      <c r="V55" s="393">
        <v>850</v>
      </c>
      <c r="W55" s="374"/>
      <c r="X55" s="266">
        <v>5000</v>
      </c>
      <c r="Y55" s="266">
        <v>5000</v>
      </c>
      <c r="Z55" s="266">
        <v>5000</v>
      </c>
      <c r="AA55" s="8"/>
      <c r="AB55" s="629"/>
    </row>
    <row r="56" spans="1:28" ht="39" customHeight="1" thickBot="1" x14ac:dyDescent="0.25">
      <c r="A56" s="19"/>
      <c r="B56" s="152"/>
      <c r="C56" s="153"/>
      <c r="D56" s="697"/>
      <c r="E56" s="158"/>
      <c r="F56" s="688"/>
      <c r="G56" s="159"/>
      <c r="H56" s="689"/>
      <c r="I56" s="689"/>
      <c r="J56" s="74"/>
      <c r="K56" s="74"/>
      <c r="L56" s="74"/>
      <c r="M56" s="693" t="s">
        <v>372</v>
      </c>
      <c r="N56" s="88"/>
      <c r="O56" s="14">
        <v>1</v>
      </c>
      <c r="P56" s="13">
        <v>13</v>
      </c>
      <c r="Q56" s="12"/>
      <c r="R56" s="10">
        <v>86</v>
      </c>
      <c r="S56" s="11">
        <v>0</v>
      </c>
      <c r="T56" s="10">
        <v>1</v>
      </c>
      <c r="U56" s="9">
        <v>71111</v>
      </c>
      <c r="V56" s="393">
        <v>850</v>
      </c>
      <c r="W56" s="374"/>
      <c r="X56" s="266">
        <v>71000</v>
      </c>
      <c r="Y56" s="266"/>
      <c r="Z56" s="266"/>
      <c r="AA56" s="8"/>
      <c r="AB56" s="696"/>
    </row>
    <row r="57" spans="1:28" ht="39" customHeight="1" thickBot="1" x14ac:dyDescent="0.25">
      <c r="A57" s="19"/>
      <c r="B57" s="152"/>
      <c r="C57" s="153"/>
      <c r="D57" s="177"/>
      <c r="E57" s="158"/>
      <c r="F57" s="621"/>
      <c r="G57" s="159"/>
      <c r="H57" s="624"/>
      <c r="I57" s="624"/>
      <c r="J57" s="74"/>
      <c r="K57" s="74"/>
      <c r="L57" s="74"/>
      <c r="M57" s="619" t="s">
        <v>335</v>
      </c>
      <c r="N57" s="88">
        <v>615</v>
      </c>
      <c r="O57" s="14">
        <v>1</v>
      </c>
      <c r="P57" s="13">
        <v>13</v>
      </c>
      <c r="Q57" s="12"/>
      <c r="R57" s="10">
        <v>86</v>
      </c>
      <c r="S57" s="11">
        <v>0</v>
      </c>
      <c r="T57" s="10">
        <v>3</v>
      </c>
      <c r="U57" s="9">
        <v>78888</v>
      </c>
      <c r="V57" s="393">
        <v>110</v>
      </c>
      <c r="W57" s="374"/>
      <c r="X57" s="266">
        <v>76000</v>
      </c>
      <c r="Y57" s="266"/>
      <c r="Z57" s="266"/>
      <c r="AA57" s="8"/>
      <c r="AB57" s="629"/>
    </row>
    <row r="58" spans="1:28" ht="33.75" customHeight="1" x14ac:dyDescent="0.2">
      <c r="A58" s="19"/>
      <c r="B58" s="152"/>
      <c r="C58" s="153"/>
      <c r="D58" s="177"/>
      <c r="E58" s="158"/>
      <c r="F58" s="484"/>
      <c r="G58" s="159"/>
      <c r="H58" s="485"/>
      <c r="I58" s="485"/>
      <c r="J58" s="74"/>
      <c r="K58" s="74"/>
      <c r="L58" s="74"/>
      <c r="M58" s="626" t="s">
        <v>349</v>
      </c>
      <c r="N58" s="88">
        <v>615</v>
      </c>
      <c r="O58" s="25">
        <v>1</v>
      </c>
      <c r="P58" s="24">
        <v>13</v>
      </c>
      <c r="Q58" s="12" t="s">
        <v>117</v>
      </c>
      <c r="R58" s="22">
        <v>86</v>
      </c>
      <c r="S58" s="23" t="s">
        <v>5</v>
      </c>
      <c r="T58" s="22" t="s">
        <v>4</v>
      </c>
      <c r="U58" s="21">
        <v>95555</v>
      </c>
      <c r="V58" s="375">
        <v>850</v>
      </c>
      <c r="W58" s="256"/>
      <c r="X58" s="272">
        <v>1562097</v>
      </c>
      <c r="Y58" s="272"/>
      <c r="Z58" s="273"/>
      <c r="AA58" s="8"/>
      <c r="AB58" s="3"/>
    </row>
    <row r="59" spans="1:28" ht="15" customHeight="1" x14ac:dyDescent="0.2">
      <c r="A59" s="19"/>
      <c r="B59" s="152"/>
      <c r="C59" s="153"/>
      <c r="D59" s="749" t="s">
        <v>114</v>
      </c>
      <c r="E59" s="776"/>
      <c r="F59" s="776"/>
      <c r="G59" s="776"/>
      <c r="H59" s="776"/>
      <c r="I59" s="776"/>
      <c r="J59" s="781"/>
      <c r="K59" s="781"/>
      <c r="L59" s="781"/>
      <c r="M59" s="781"/>
      <c r="N59" s="782"/>
      <c r="O59" s="31">
        <v>2</v>
      </c>
      <c r="P59" s="30" t="s">
        <v>1</v>
      </c>
      <c r="Q59" s="432" t="s">
        <v>1</v>
      </c>
      <c r="R59" s="103" t="s">
        <v>1</v>
      </c>
      <c r="S59" s="104" t="s">
        <v>1</v>
      </c>
      <c r="T59" s="103" t="s">
        <v>1</v>
      </c>
      <c r="U59" s="105" t="s">
        <v>1</v>
      </c>
      <c r="V59" s="29" t="s">
        <v>1</v>
      </c>
      <c r="W59" s="433"/>
      <c r="X59" s="301">
        <f t="shared" ref="X59:Z62" si="6">X60</f>
        <v>254903</v>
      </c>
      <c r="Y59" s="301">
        <f t="shared" si="6"/>
        <v>257554</v>
      </c>
      <c r="Z59" s="302">
        <f t="shared" si="6"/>
        <v>267783</v>
      </c>
      <c r="AA59" s="8"/>
      <c r="AB59" s="3"/>
    </row>
    <row r="60" spans="1:28" ht="15" customHeight="1" x14ac:dyDescent="0.2">
      <c r="A60" s="19"/>
      <c r="B60" s="152"/>
      <c r="C60" s="153"/>
      <c r="D60" s="176"/>
      <c r="E60" s="778" t="s">
        <v>113</v>
      </c>
      <c r="F60" s="779"/>
      <c r="G60" s="779"/>
      <c r="H60" s="779"/>
      <c r="I60" s="779"/>
      <c r="J60" s="779"/>
      <c r="K60" s="779"/>
      <c r="L60" s="779"/>
      <c r="M60" s="779"/>
      <c r="N60" s="780"/>
      <c r="O60" s="82">
        <v>2</v>
      </c>
      <c r="P60" s="83">
        <v>3</v>
      </c>
      <c r="Q60" s="440" t="s">
        <v>1</v>
      </c>
      <c r="R60" s="84" t="s">
        <v>1</v>
      </c>
      <c r="S60" s="85" t="s">
        <v>1</v>
      </c>
      <c r="T60" s="84" t="s">
        <v>1</v>
      </c>
      <c r="U60" s="86" t="s">
        <v>1</v>
      </c>
      <c r="V60" s="87" t="s">
        <v>1</v>
      </c>
      <c r="W60" s="441"/>
      <c r="X60" s="293">
        <f t="shared" si="6"/>
        <v>254903</v>
      </c>
      <c r="Y60" s="293">
        <f t="shared" si="6"/>
        <v>257554</v>
      </c>
      <c r="Z60" s="294">
        <f t="shared" si="6"/>
        <v>267783</v>
      </c>
      <c r="AA60" s="8"/>
      <c r="AB60" s="3"/>
    </row>
    <row r="61" spans="1:28" ht="57.75" customHeight="1" x14ac:dyDescent="0.2">
      <c r="A61" s="19"/>
      <c r="B61" s="152"/>
      <c r="C61" s="153"/>
      <c r="D61" s="176"/>
      <c r="E61" s="156"/>
      <c r="F61" s="767" t="s">
        <v>320</v>
      </c>
      <c r="G61" s="767"/>
      <c r="H61" s="768"/>
      <c r="I61" s="768"/>
      <c r="J61" s="768"/>
      <c r="K61" s="768"/>
      <c r="L61" s="768"/>
      <c r="M61" s="768"/>
      <c r="N61" s="769"/>
      <c r="O61" s="25">
        <v>2</v>
      </c>
      <c r="P61" s="24">
        <v>3</v>
      </c>
      <c r="Q61" s="154" t="s">
        <v>112</v>
      </c>
      <c r="R61" s="22" t="s">
        <v>105</v>
      </c>
      <c r="S61" s="23" t="s">
        <v>5</v>
      </c>
      <c r="T61" s="22" t="s">
        <v>4</v>
      </c>
      <c r="U61" s="21" t="s">
        <v>3</v>
      </c>
      <c r="V61" s="20" t="s">
        <v>1</v>
      </c>
      <c r="W61" s="155"/>
      <c r="X61" s="295">
        <f t="shared" si="6"/>
        <v>254903</v>
      </c>
      <c r="Y61" s="295">
        <f t="shared" si="6"/>
        <v>257554</v>
      </c>
      <c r="Z61" s="296">
        <f t="shared" si="6"/>
        <v>267783</v>
      </c>
      <c r="AA61" s="8"/>
      <c r="AB61" s="3"/>
    </row>
    <row r="62" spans="1:28" ht="29.25" customHeight="1" x14ac:dyDescent="0.2">
      <c r="A62" s="19"/>
      <c r="B62" s="152"/>
      <c r="C62" s="153"/>
      <c r="D62" s="176"/>
      <c r="E62" s="498"/>
      <c r="F62" s="499"/>
      <c r="G62" s="157"/>
      <c r="H62" s="767" t="s">
        <v>111</v>
      </c>
      <c r="I62" s="768"/>
      <c r="J62" s="768"/>
      <c r="K62" s="768"/>
      <c r="L62" s="768"/>
      <c r="M62" s="768"/>
      <c r="N62" s="769"/>
      <c r="O62" s="25">
        <v>2</v>
      </c>
      <c r="P62" s="24">
        <v>3</v>
      </c>
      <c r="Q62" s="154" t="s">
        <v>110</v>
      </c>
      <c r="R62" s="22" t="s">
        <v>105</v>
      </c>
      <c r="S62" s="23" t="s">
        <v>5</v>
      </c>
      <c r="T62" s="22" t="s">
        <v>104</v>
      </c>
      <c r="U62" s="21" t="s">
        <v>3</v>
      </c>
      <c r="V62" s="20" t="s">
        <v>1</v>
      </c>
      <c r="W62" s="155"/>
      <c r="X62" s="295">
        <f t="shared" si="6"/>
        <v>254903</v>
      </c>
      <c r="Y62" s="295">
        <f t="shared" si="6"/>
        <v>257554</v>
      </c>
      <c r="Z62" s="296">
        <f t="shared" si="6"/>
        <v>267783</v>
      </c>
      <c r="AA62" s="8"/>
      <c r="AB62" s="3"/>
    </row>
    <row r="63" spans="1:28" ht="29.25" customHeight="1" x14ac:dyDescent="0.2">
      <c r="A63" s="19"/>
      <c r="B63" s="152"/>
      <c r="C63" s="153"/>
      <c r="D63" s="176"/>
      <c r="E63" s="498"/>
      <c r="F63" s="483"/>
      <c r="G63" s="160"/>
      <c r="H63" s="15"/>
      <c r="I63" s="767" t="s">
        <v>109</v>
      </c>
      <c r="J63" s="768"/>
      <c r="K63" s="768"/>
      <c r="L63" s="768"/>
      <c r="M63" s="768"/>
      <c r="N63" s="769"/>
      <c r="O63" s="25">
        <v>2</v>
      </c>
      <c r="P63" s="24">
        <v>3</v>
      </c>
      <c r="Q63" s="154" t="s">
        <v>106</v>
      </c>
      <c r="R63" s="22" t="s">
        <v>105</v>
      </c>
      <c r="S63" s="23" t="s">
        <v>5</v>
      </c>
      <c r="T63" s="22" t="s">
        <v>104</v>
      </c>
      <c r="U63" s="21" t="s">
        <v>103</v>
      </c>
      <c r="V63" s="20" t="s">
        <v>1</v>
      </c>
      <c r="W63" s="155"/>
      <c r="X63" s="295">
        <f>X65+X64</f>
        <v>254903</v>
      </c>
      <c r="Y63" s="295">
        <f>Y65+Y64</f>
        <v>257554</v>
      </c>
      <c r="Z63" s="296">
        <f>Z65+Z64</f>
        <v>267783</v>
      </c>
      <c r="AA63" s="8"/>
      <c r="AB63" s="3"/>
    </row>
    <row r="64" spans="1:28" ht="29.25" customHeight="1" x14ac:dyDescent="0.2">
      <c r="A64" s="19"/>
      <c r="B64" s="152"/>
      <c r="C64" s="153"/>
      <c r="D64" s="176"/>
      <c r="E64" s="498"/>
      <c r="F64" s="483"/>
      <c r="G64" s="160"/>
      <c r="H64" s="500"/>
      <c r="I64" s="15"/>
      <c r="J64" s="765" t="s">
        <v>108</v>
      </c>
      <c r="K64" s="765"/>
      <c r="L64" s="765"/>
      <c r="M64" s="765"/>
      <c r="N64" s="766"/>
      <c r="O64" s="25">
        <v>2</v>
      </c>
      <c r="P64" s="24">
        <v>3</v>
      </c>
      <c r="Q64" s="154" t="s">
        <v>106</v>
      </c>
      <c r="R64" s="22" t="s">
        <v>105</v>
      </c>
      <c r="S64" s="23" t="s">
        <v>5</v>
      </c>
      <c r="T64" s="22" t="s">
        <v>104</v>
      </c>
      <c r="U64" s="21" t="s">
        <v>103</v>
      </c>
      <c r="V64" s="20" t="s">
        <v>107</v>
      </c>
      <c r="W64" s="155"/>
      <c r="X64" s="249">
        <v>234275.46</v>
      </c>
      <c r="Y64" s="249">
        <v>248998</v>
      </c>
      <c r="Z64" s="250">
        <v>248998</v>
      </c>
      <c r="AA64" s="8"/>
      <c r="AB64" s="3"/>
    </row>
    <row r="65" spans="1:28" ht="29.25" customHeight="1" x14ac:dyDescent="0.2">
      <c r="A65" s="19"/>
      <c r="B65" s="152"/>
      <c r="C65" s="153"/>
      <c r="D65" s="177"/>
      <c r="E65" s="158"/>
      <c r="F65" s="484"/>
      <c r="G65" s="159"/>
      <c r="H65" s="485"/>
      <c r="I65" s="485"/>
      <c r="J65" s="789" t="s">
        <v>42</v>
      </c>
      <c r="K65" s="789"/>
      <c r="L65" s="789"/>
      <c r="M65" s="789"/>
      <c r="N65" s="790"/>
      <c r="O65" s="14">
        <v>2</v>
      </c>
      <c r="P65" s="13">
        <v>3</v>
      </c>
      <c r="Q65" s="154" t="s">
        <v>106</v>
      </c>
      <c r="R65" s="10" t="s">
        <v>105</v>
      </c>
      <c r="S65" s="11" t="s">
        <v>5</v>
      </c>
      <c r="T65" s="10" t="s">
        <v>104</v>
      </c>
      <c r="U65" s="9" t="s">
        <v>103</v>
      </c>
      <c r="V65" s="493" t="s">
        <v>37</v>
      </c>
      <c r="W65" s="155"/>
      <c r="X65" s="247">
        <v>20627.54</v>
      </c>
      <c r="Y65" s="247">
        <v>8556</v>
      </c>
      <c r="Z65" s="247">
        <v>18785</v>
      </c>
      <c r="AA65" s="8"/>
      <c r="AB65" s="3"/>
    </row>
    <row r="66" spans="1:28" ht="30.75" customHeight="1" x14ac:dyDescent="0.2">
      <c r="A66" s="19"/>
      <c r="B66" s="152"/>
      <c r="C66" s="153"/>
      <c r="D66" s="749" t="s">
        <v>102</v>
      </c>
      <c r="E66" s="775"/>
      <c r="F66" s="775"/>
      <c r="G66" s="775"/>
      <c r="H66" s="775"/>
      <c r="I66" s="775"/>
      <c r="J66" s="775"/>
      <c r="K66" s="775"/>
      <c r="L66" s="775"/>
      <c r="M66" s="775"/>
      <c r="N66" s="787"/>
      <c r="O66" s="595">
        <v>3</v>
      </c>
      <c r="P66" s="72" t="s">
        <v>1</v>
      </c>
      <c r="Q66" s="154" t="s">
        <v>1</v>
      </c>
      <c r="R66" s="596" t="s">
        <v>1</v>
      </c>
      <c r="S66" s="401" t="s">
        <v>1</v>
      </c>
      <c r="T66" s="596" t="s">
        <v>1</v>
      </c>
      <c r="U66" s="402" t="s">
        <v>1</v>
      </c>
      <c r="V66" s="581" t="s">
        <v>1</v>
      </c>
      <c r="W66" s="155"/>
      <c r="X66" s="289">
        <f>X67</f>
        <v>72675</v>
      </c>
      <c r="Y66" s="289">
        <f>Y67</f>
        <v>72675</v>
      </c>
      <c r="Z66" s="442">
        <f>Z67</f>
        <v>72675</v>
      </c>
      <c r="AA66" s="8"/>
      <c r="AB66" s="3"/>
    </row>
    <row r="67" spans="1:28" ht="26.25" customHeight="1" x14ac:dyDescent="0.2">
      <c r="A67" s="19"/>
      <c r="B67" s="152"/>
      <c r="C67" s="153"/>
      <c r="D67" s="176"/>
      <c r="E67" s="788" t="s">
        <v>98</v>
      </c>
      <c r="F67" s="785"/>
      <c r="G67" s="785"/>
      <c r="H67" s="785"/>
      <c r="I67" s="785"/>
      <c r="J67" s="785"/>
      <c r="K67" s="785"/>
      <c r="L67" s="785"/>
      <c r="M67" s="785"/>
      <c r="N67" s="786"/>
      <c r="O67" s="78">
        <v>3</v>
      </c>
      <c r="P67" s="79">
        <v>10</v>
      </c>
      <c r="Q67" s="510" t="s">
        <v>1</v>
      </c>
      <c r="R67" s="97" t="s">
        <v>1</v>
      </c>
      <c r="S67" s="98" t="s">
        <v>1</v>
      </c>
      <c r="T67" s="97" t="s">
        <v>1</v>
      </c>
      <c r="U67" s="99" t="s">
        <v>1</v>
      </c>
      <c r="V67" s="81" t="s">
        <v>1</v>
      </c>
      <c r="W67" s="511"/>
      <c r="X67" s="297">
        <f t="shared" ref="X67:Z69" si="7">X68</f>
        <v>72675</v>
      </c>
      <c r="Y67" s="297">
        <f t="shared" si="7"/>
        <v>72675</v>
      </c>
      <c r="Z67" s="298">
        <f t="shared" si="7"/>
        <v>72675</v>
      </c>
      <c r="AA67" s="8"/>
      <c r="AB67" s="3"/>
    </row>
    <row r="68" spans="1:28" ht="69.75" customHeight="1" x14ac:dyDescent="0.2">
      <c r="A68" s="19"/>
      <c r="B68" s="152"/>
      <c r="C68" s="153"/>
      <c r="D68" s="176"/>
      <c r="E68" s="156"/>
      <c r="F68" s="767" t="s">
        <v>327</v>
      </c>
      <c r="G68" s="768"/>
      <c r="H68" s="768"/>
      <c r="I68" s="768"/>
      <c r="J68" s="768"/>
      <c r="K68" s="768"/>
      <c r="L68" s="768"/>
      <c r="M68" s="768"/>
      <c r="N68" s="769"/>
      <c r="O68" s="25">
        <v>3</v>
      </c>
      <c r="P68" s="24">
        <v>10</v>
      </c>
      <c r="Q68" s="154" t="s">
        <v>9</v>
      </c>
      <c r="R68" s="22">
        <v>85</v>
      </c>
      <c r="S68" s="23" t="s">
        <v>5</v>
      </c>
      <c r="T68" s="22" t="s">
        <v>4</v>
      </c>
      <c r="U68" s="21" t="s">
        <v>3</v>
      </c>
      <c r="V68" s="20" t="s">
        <v>1</v>
      </c>
      <c r="W68" s="155"/>
      <c r="X68" s="295">
        <f>X69</f>
        <v>72675</v>
      </c>
      <c r="Y68" s="295">
        <f t="shared" si="7"/>
        <v>72675</v>
      </c>
      <c r="Z68" s="436">
        <f t="shared" si="7"/>
        <v>72675</v>
      </c>
      <c r="AA68" s="8"/>
      <c r="AB68" s="3"/>
    </row>
    <row r="69" spans="1:28" ht="29.25" customHeight="1" x14ac:dyDescent="0.2">
      <c r="A69" s="19"/>
      <c r="B69" s="152"/>
      <c r="C69" s="153"/>
      <c r="D69" s="176"/>
      <c r="E69" s="498"/>
      <c r="F69" s="483"/>
      <c r="G69" s="157"/>
      <c r="H69" s="767" t="s">
        <v>97</v>
      </c>
      <c r="I69" s="768"/>
      <c r="J69" s="768"/>
      <c r="K69" s="768"/>
      <c r="L69" s="768"/>
      <c r="M69" s="768"/>
      <c r="N69" s="769"/>
      <c r="O69" s="25">
        <v>3</v>
      </c>
      <c r="P69" s="24">
        <v>10</v>
      </c>
      <c r="Q69" s="154" t="s">
        <v>96</v>
      </c>
      <c r="R69" s="22">
        <v>85</v>
      </c>
      <c r="S69" s="23">
        <v>9</v>
      </c>
      <c r="T69" s="22">
        <v>0</v>
      </c>
      <c r="U69" s="21" t="s">
        <v>3</v>
      </c>
      <c r="V69" s="20" t="s">
        <v>1</v>
      </c>
      <c r="W69" s="155"/>
      <c r="X69" s="295">
        <f t="shared" si="7"/>
        <v>72675</v>
      </c>
      <c r="Y69" s="295">
        <f t="shared" si="7"/>
        <v>72675</v>
      </c>
      <c r="Z69" s="296">
        <f t="shared" si="7"/>
        <v>72675</v>
      </c>
      <c r="AA69" s="8"/>
      <c r="AB69" s="3"/>
    </row>
    <row r="70" spans="1:28" ht="29.25" customHeight="1" x14ac:dyDescent="0.2">
      <c r="A70" s="19"/>
      <c r="B70" s="152"/>
      <c r="C70" s="153"/>
      <c r="D70" s="176"/>
      <c r="E70" s="498"/>
      <c r="F70" s="483"/>
      <c r="G70" s="160"/>
      <c r="H70" s="15"/>
      <c r="I70" s="767" t="s">
        <v>95</v>
      </c>
      <c r="J70" s="768"/>
      <c r="K70" s="768"/>
      <c r="L70" s="768"/>
      <c r="M70" s="768"/>
      <c r="N70" s="769"/>
      <c r="O70" s="25">
        <v>3</v>
      </c>
      <c r="P70" s="24">
        <v>10</v>
      </c>
      <c r="Q70" s="154" t="s">
        <v>94</v>
      </c>
      <c r="R70" s="22">
        <v>85</v>
      </c>
      <c r="S70" s="23">
        <v>9</v>
      </c>
      <c r="T70" s="22">
        <v>2</v>
      </c>
      <c r="U70" s="21">
        <v>90054</v>
      </c>
      <c r="V70" s="20" t="s">
        <v>1</v>
      </c>
      <c r="W70" s="155"/>
      <c r="X70" s="295">
        <f>X71+X72</f>
        <v>72675</v>
      </c>
      <c r="Y70" s="295">
        <f>Y71+Y72</f>
        <v>72675</v>
      </c>
      <c r="Z70" s="436">
        <f>Z71+Z72</f>
        <v>72675</v>
      </c>
      <c r="AA70" s="8"/>
      <c r="AB70" s="3"/>
    </row>
    <row r="71" spans="1:28" ht="29.25" customHeight="1" x14ac:dyDescent="0.2">
      <c r="A71" s="19"/>
      <c r="B71" s="152"/>
      <c r="C71" s="153"/>
      <c r="D71" s="177"/>
      <c r="E71" s="158"/>
      <c r="F71" s="638"/>
      <c r="G71" s="159"/>
      <c r="H71" s="643"/>
      <c r="I71" s="643"/>
      <c r="J71" s="638"/>
      <c r="K71" s="638"/>
      <c r="L71" s="638"/>
      <c r="M71" s="638" t="s">
        <v>42</v>
      </c>
      <c r="N71" s="639"/>
      <c r="O71" s="14">
        <v>3</v>
      </c>
      <c r="P71" s="13">
        <v>10</v>
      </c>
      <c r="Q71" s="154" t="s">
        <v>94</v>
      </c>
      <c r="R71" s="10">
        <v>85</v>
      </c>
      <c r="S71" s="11">
        <v>9</v>
      </c>
      <c r="T71" s="10">
        <v>2</v>
      </c>
      <c r="U71" s="9">
        <v>90054</v>
      </c>
      <c r="V71" s="634" t="s">
        <v>37</v>
      </c>
      <c r="W71" s="155"/>
      <c r="X71" s="247">
        <v>63375</v>
      </c>
      <c r="Y71" s="247">
        <v>63375</v>
      </c>
      <c r="Z71" s="434">
        <v>63375</v>
      </c>
      <c r="AA71" s="8"/>
      <c r="AB71" s="645"/>
    </row>
    <row r="72" spans="1:28" ht="29.25" customHeight="1" x14ac:dyDescent="0.2">
      <c r="A72" s="19"/>
      <c r="B72" s="152"/>
      <c r="C72" s="153"/>
      <c r="D72" s="177"/>
      <c r="E72" s="158"/>
      <c r="F72" s="484"/>
      <c r="G72" s="159"/>
      <c r="H72" s="485"/>
      <c r="I72" s="487"/>
      <c r="J72" s="789" t="s">
        <v>42</v>
      </c>
      <c r="K72" s="789"/>
      <c r="L72" s="789"/>
      <c r="M72" s="789"/>
      <c r="N72" s="790"/>
      <c r="O72" s="14">
        <v>3</v>
      </c>
      <c r="P72" s="13">
        <v>4</v>
      </c>
      <c r="Q72" s="154" t="s">
        <v>94</v>
      </c>
      <c r="R72" s="10">
        <v>75</v>
      </c>
      <c r="S72" s="11">
        <v>9</v>
      </c>
      <c r="T72" s="10">
        <v>0</v>
      </c>
      <c r="U72" s="9">
        <v>59302</v>
      </c>
      <c r="V72" s="493" t="s">
        <v>37</v>
      </c>
      <c r="W72" s="155"/>
      <c r="X72" s="247">
        <v>9300</v>
      </c>
      <c r="Y72" s="247">
        <v>9300</v>
      </c>
      <c r="Z72" s="434">
        <v>9300</v>
      </c>
      <c r="AA72" s="8"/>
      <c r="AB72" s="3"/>
    </row>
    <row r="73" spans="1:28" ht="15" customHeight="1" x14ac:dyDescent="0.2">
      <c r="A73" s="19"/>
      <c r="B73" s="152"/>
      <c r="C73" s="153"/>
      <c r="D73" s="749" t="s">
        <v>93</v>
      </c>
      <c r="E73" s="776"/>
      <c r="F73" s="776"/>
      <c r="G73" s="776"/>
      <c r="H73" s="776"/>
      <c r="I73" s="776"/>
      <c r="J73" s="781"/>
      <c r="K73" s="781"/>
      <c r="L73" s="781"/>
      <c r="M73" s="781"/>
      <c r="N73" s="782"/>
      <c r="O73" s="31">
        <v>4</v>
      </c>
      <c r="P73" s="30" t="s">
        <v>1</v>
      </c>
      <c r="Q73" s="432" t="s">
        <v>1</v>
      </c>
      <c r="R73" s="103" t="s">
        <v>1</v>
      </c>
      <c r="S73" s="104" t="s">
        <v>1</v>
      </c>
      <c r="T73" s="103" t="s">
        <v>1</v>
      </c>
      <c r="U73" s="105" t="s">
        <v>1</v>
      </c>
      <c r="V73" s="29" t="s">
        <v>1</v>
      </c>
      <c r="W73" s="433"/>
      <c r="X73" s="301">
        <f>X74+X89</f>
        <v>37953291.740000002</v>
      </c>
      <c r="Y73" s="301">
        <f t="shared" ref="Y73:Z73" si="8">Y74+Y89</f>
        <v>3428241.76</v>
      </c>
      <c r="Z73" s="442">
        <f t="shared" si="8"/>
        <v>3027906.21</v>
      </c>
      <c r="AA73" s="8"/>
      <c r="AB73" s="3"/>
    </row>
    <row r="74" spans="1:28" ht="15" customHeight="1" x14ac:dyDescent="0.2">
      <c r="A74" s="19"/>
      <c r="B74" s="152"/>
      <c r="C74" s="153"/>
      <c r="D74" s="176"/>
      <c r="E74" s="778" t="s">
        <v>92</v>
      </c>
      <c r="F74" s="779"/>
      <c r="G74" s="779"/>
      <c r="H74" s="779"/>
      <c r="I74" s="779"/>
      <c r="J74" s="779"/>
      <c r="K74" s="779"/>
      <c r="L74" s="779"/>
      <c r="M74" s="779"/>
      <c r="N74" s="780"/>
      <c r="O74" s="82">
        <v>4</v>
      </c>
      <c r="P74" s="83">
        <v>9</v>
      </c>
      <c r="Q74" s="440" t="s">
        <v>1</v>
      </c>
      <c r="R74" s="84" t="s">
        <v>1</v>
      </c>
      <c r="S74" s="85" t="s">
        <v>1</v>
      </c>
      <c r="T74" s="84" t="s">
        <v>1</v>
      </c>
      <c r="U74" s="86" t="s">
        <v>1</v>
      </c>
      <c r="V74" s="87" t="s">
        <v>1</v>
      </c>
      <c r="W74" s="441"/>
      <c r="X74" s="293">
        <f t="shared" ref="X74:Z75" si="9">X75</f>
        <v>37846791.740000002</v>
      </c>
      <c r="Y74" s="293">
        <f t="shared" si="9"/>
        <v>3328241.76</v>
      </c>
      <c r="Z74" s="294">
        <f t="shared" si="9"/>
        <v>2927906.21</v>
      </c>
      <c r="AA74" s="8"/>
      <c r="AB74" s="3"/>
    </row>
    <row r="75" spans="1:28" ht="64.5" customHeight="1" x14ac:dyDescent="0.2">
      <c r="A75" s="19"/>
      <c r="B75" s="152"/>
      <c r="C75" s="153"/>
      <c r="D75" s="176"/>
      <c r="E75" s="156"/>
      <c r="F75" s="767" t="s">
        <v>328</v>
      </c>
      <c r="G75" s="768"/>
      <c r="H75" s="768"/>
      <c r="I75" s="768"/>
      <c r="J75" s="768"/>
      <c r="K75" s="768"/>
      <c r="L75" s="768"/>
      <c r="M75" s="768"/>
      <c r="N75" s="769"/>
      <c r="O75" s="25">
        <v>4</v>
      </c>
      <c r="P75" s="24">
        <v>9</v>
      </c>
      <c r="Q75" s="154" t="s">
        <v>9</v>
      </c>
      <c r="R75" s="22" t="s">
        <v>7</v>
      </c>
      <c r="S75" s="23" t="s">
        <v>5</v>
      </c>
      <c r="T75" s="22" t="s">
        <v>4</v>
      </c>
      <c r="U75" s="21" t="s">
        <v>3</v>
      </c>
      <c r="V75" s="20" t="s">
        <v>1</v>
      </c>
      <c r="W75" s="155"/>
      <c r="X75" s="295">
        <f>X76</f>
        <v>37846791.740000002</v>
      </c>
      <c r="Y75" s="295">
        <f t="shared" si="9"/>
        <v>3328241.76</v>
      </c>
      <c r="Z75" s="296">
        <f t="shared" si="9"/>
        <v>2927906.21</v>
      </c>
      <c r="AA75" s="8"/>
      <c r="AB75" s="3"/>
    </row>
    <row r="76" spans="1:28" ht="15" customHeight="1" x14ac:dyDescent="0.2">
      <c r="A76" s="19"/>
      <c r="B76" s="152"/>
      <c r="C76" s="153"/>
      <c r="D76" s="176"/>
      <c r="E76" s="498"/>
      <c r="F76" s="15"/>
      <c r="G76" s="767" t="s">
        <v>91</v>
      </c>
      <c r="H76" s="768"/>
      <c r="I76" s="768"/>
      <c r="J76" s="768"/>
      <c r="K76" s="768"/>
      <c r="L76" s="768"/>
      <c r="M76" s="768"/>
      <c r="N76" s="769"/>
      <c r="O76" s="25">
        <v>4</v>
      </c>
      <c r="P76" s="24">
        <v>9</v>
      </c>
      <c r="Q76" s="154" t="s">
        <v>90</v>
      </c>
      <c r="R76" s="22" t="s">
        <v>7</v>
      </c>
      <c r="S76" s="23" t="s">
        <v>25</v>
      </c>
      <c r="T76" s="22" t="s">
        <v>4</v>
      </c>
      <c r="U76" s="21" t="s">
        <v>3</v>
      </c>
      <c r="V76" s="20" t="s">
        <v>1</v>
      </c>
      <c r="W76" s="155"/>
      <c r="X76" s="295">
        <f>X77+X82+X80+X86+X88</f>
        <v>37846791.740000002</v>
      </c>
      <c r="Y76" s="295">
        <f t="shared" ref="Y76:Z76" si="10">Y77+Y82+Y80</f>
        <v>3328241.76</v>
      </c>
      <c r="Z76" s="436">
        <f t="shared" si="10"/>
        <v>2927906.21</v>
      </c>
      <c r="AA76" s="8"/>
      <c r="AB76" s="3"/>
    </row>
    <row r="77" spans="1:28" ht="29.25" customHeight="1" x14ac:dyDescent="0.2">
      <c r="A77" s="19"/>
      <c r="B77" s="152"/>
      <c r="C77" s="153"/>
      <c r="D77" s="176"/>
      <c r="E77" s="498"/>
      <c r="F77" s="483"/>
      <c r="G77" s="157"/>
      <c r="H77" s="767" t="s">
        <v>89</v>
      </c>
      <c r="I77" s="768"/>
      <c r="J77" s="768"/>
      <c r="K77" s="768"/>
      <c r="L77" s="768"/>
      <c r="M77" s="768"/>
      <c r="N77" s="769"/>
      <c r="O77" s="25">
        <v>4</v>
      </c>
      <c r="P77" s="24">
        <v>9</v>
      </c>
      <c r="Q77" s="154" t="s">
        <v>88</v>
      </c>
      <c r="R77" s="22" t="s">
        <v>7</v>
      </c>
      <c r="S77" s="23" t="s">
        <v>25</v>
      </c>
      <c r="T77" s="22" t="s">
        <v>85</v>
      </c>
      <c r="U77" s="21" t="s">
        <v>3</v>
      </c>
      <c r="V77" s="20" t="s">
        <v>1</v>
      </c>
      <c r="W77" s="155"/>
      <c r="X77" s="295">
        <f t="shared" ref="X77:Z78" si="11">X78</f>
        <v>1602499.03</v>
      </c>
      <c r="Y77" s="295">
        <f t="shared" si="11"/>
        <v>0</v>
      </c>
      <c r="Z77" s="296">
        <f t="shared" si="11"/>
        <v>0</v>
      </c>
      <c r="AA77" s="8"/>
      <c r="AB77" s="3"/>
    </row>
    <row r="78" spans="1:28" ht="29.25" customHeight="1" x14ac:dyDescent="0.2">
      <c r="A78" s="19"/>
      <c r="B78" s="152"/>
      <c r="C78" s="153"/>
      <c r="D78" s="176"/>
      <c r="E78" s="498"/>
      <c r="F78" s="483"/>
      <c r="G78" s="160"/>
      <c r="H78" s="15"/>
      <c r="I78" s="767" t="s">
        <v>87</v>
      </c>
      <c r="J78" s="768"/>
      <c r="K78" s="768"/>
      <c r="L78" s="768"/>
      <c r="M78" s="768"/>
      <c r="N78" s="769"/>
      <c r="O78" s="25">
        <v>4</v>
      </c>
      <c r="P78" s="24">
        <v>9</v>
      </c>
      <c r="Q78" s="154" t="s">
        <v>86</v>
      </c>
      <c r="R78" s="22" t="s">
        <v>7</v>
      </c>
      <c r="S78" s="23" t="s">
        <v>25</v>
      </c>
      <c r="T78" s="22" t="s">
        <v>85</v>
      </c>
      <c r="U78" s="21" t="s">
        <v>84</v>
      </c>
      <c r="V78" s="20" t="s">
        <v>1</v>
      </c>
      <c r="W78" s="155"/>
      <c r="X78" s="295">
        <f t="shared" si="11"/>
        <v>1602499.03</v>
      </c>
      <c r="Y78" s="295">
        <f t="shared" si="11"/>
        <v>0</v>
      </c>
      <c r="Z78" s="296">
        <f t="shared" si="11"/>
        <v>0</v>
      </c>
      <c r="AA78" s="8"/>
      <c r="AB78" s="3"/>
    </row>
    <row r="79" spans="1:28" ht="33.75" customHeight="1" x14ac:dyDescent="0.2">
      <c r="A79" s="19"/>
      <c r="B79" s="152"/>
      <c r="C79" s="153"/>
      <c r="D79" s="176"/>
      <c r="E79" s="498"/>
      <c r="F79" s="483"/>
      <c r="G79" s="160"/>
      <c r="H79" s="485"/>
      <c r="I79" s="487"/>
      <c r="J79" s="789" t="s">
        <v>42</v>
      </c>
      <c r="K79" s="789"/>
      <c r="L79" s="789"/>
      <c r="M79" s="789"/>
      <c r="N79" s="790"/>
      <c r="O79" s="14">
        <v>4</v>
      </c>
      <c r="P79" s="13">
        <v>9</v>
      </c>
      <c r="Q79" s="154" t="s">
        <v>86</v>
      </c>
      <c r="R79" s="10" t="s">
        <v>7</v>
      </c>
      <c r="S79" s="11" t="s">
        <v>25</v>
      </c>
      <c r="T79" s="10" t="s">
        <v>85</v>
      </c>
      <c r="U79" s="9" t="s">
        <v>84</v>
      </c>
      <c r="V79" s="493" t="s">
        <v>37</v>
      </c>
      <c r="W79" s="155"/>
      <c r="X79" s="247">
        <v>1602499.03</v>
      </c>
      <c r="Y79" s="247"/>
      <c r="Z79" s="248"/>
      <c r="AA79" s="8"/>
      <c r="AB79" s="3"/>
    </row>
    <row r="80" spans="1:28" ht="33.75" customHeight="1" x14ac:dyDescent="0.2">
      <c r="A80" s="19"/>
      <c r="B80" s="152"/>
      <c r="C80" s="153"/>
      <c r="D80" s="176"/>
      <c r="E80" s="588"/>
      <c r="F80" s="582"/>
      <c r="G80" s="589"/>
      <c r="H80" s="584"/>
      <c r="I80" s="587"/>
      <c r="J80" s="74"/>
      <c r="K80" s="74"/>
      <c r="L80" s="74"/>
      <c r="M80" s="585" t="s">
        <v>286</v>
      </c>
      <c r="N80" s="586"/>
      <c r="O80" s="14">
        <v>4</v>
      </c>
      <c r="P80" s="13">
        <v>9</v>
      </c>
      <c r="Q80" s="154"/>
      <c r="R80" s="10">
        <v>85</v>
      </c>
      <c r="S80" s="11">
        <v>2</v>
      </c>
      <c r="T80" s="10">
        <v>5</v>
      </c>
      <c r="U80" s="9" t="s">
        <v>287</v>
      </c>
      <c r="V80" s="580"/>
      <c r="W80" s="155"/>
      <c r="X80" s="435">
        <f>X81</f>
        <v>4804490</v>
      </c>
      <c r="Y80" s="435"/>
      <c r="Z80" s="436">
        <f t="shared" ref="Z80" si="12">Z81</f>
        <v>0</v>
      </c>
      <c r="AA80" s="8"/>
      <c r="AB80" s="3"/>
    </row>
    <row r="81" spans="1:28" ht="33.75" customHeight="1" x14ac:dyDescent="0.2">
      <c r="A81" s="19"/>
      <c r="B81" s="152"/>
      <c r="C81" s="153"/>
      <c r="D81" s="176"/>
      <c r="E81" s="588"/>
      <c r="F81" s="582"/>
      <c r="G81" s="589"/>
      <c r="H81" s="584"/>
      <c r="I81" s="587"/>
      <c r="J81" s="74"/>
      <c r="K81" s="74"/>
      <c r="L81" s="74"/>
      <c r="M81" s="585" t="s">
        <v>42</v>
      </c>
      <c r="N81" s="586"/>
      <c r="O81" s="14">
        <v>4</v>
      </c>
      <c r="P81" s="13">
        <v>9</v>
      </c>
      <c r="Q81" s="154"/>
      <c r="R81" s="10">
        <v>85</v>
      </c>
      <c r="S81" s="11">
        <v>2</v>
      </c>
      <c r="T81" s="10">
        <v>5</v>
      </c>
      <c r="U81" s="9" t="s">
        <v>287</v>
      </c>
      <c r="V81" s="580">
        <v>240</v>
      </c>
      <c r="W81" s="155"/>
      <c r="X81" s="247">
        <v>4804490</v>
      </c>
      <c r="Y81" s="247"/>
      <c r="Z81" s="248"/>
      <c r="AA81" s="8"/>
      <c r="AB81" s="3"/>
    </row>
    <row r="82" spans="1:28" ht="32.25" customHeight="1" x14ac:dyDescent="0.2">
      <c r="A82" s="19"/>
      <c r="B82" s="152"/>
      <c r="C82" s="153"/>
      <c r="D82" s="176"/>
      <c r="E82" s="498"/>
      <c r="F82" s="483"/>
      <c r="G82" s="160"/>
      <c r="H82" s="767" t="s">
        <v>83</v>
      </c>
      <c r="I82" s="768"/>
      <c r="J82" s="783"/>
      <c r="K82" s="783"/>
      <c r="L82" s="783"/>
      <c r="M82" s="783"/>
      <c r="N82" s="784"/>
      <c r="O82" s="35">
        <v>4</v>
      </c>
      <c r="P82" s="34">
        <v>9</v>
      </c>
      <c r="Q82" s="432" t="s">
        <v>82</v>
      </c>
      <c r="R82" s="100" t="s">
        <v>7</v>
      </c>
      <c r="S82" s="101" t="s">
        <v>25</v>
      </c>
      <c r="T82" s="100" t="s">
        <v>79</v>
      </c>
      <c r="U82" s="102" t="s">
        <v>3</v>
      </c>
      <c r="V82" s="33" t="s">
        <v>1</v>
      </c>
      <c r="W82" s="433"/>
      <c r="X82" s="299">
        <f t="shared" ref="X82:Z83" si="13">X83</f>
        <v>2087552.71</v>
      </c>
      <c r="Y82" s="299">
        <f t="shared" si="13"/>
        <v>3328241.76</v>
      </c>
      <c r="Z82" s="300">
        <f t="shared" si="13"/>
        <v>2927906.21</v>
      </c>
      <c r="AA82" s="8"/>
      <c r="AB82" s="3"/>
    </row>
    <row r="83" spans="1:28" ht="31.5" customHeight="1" x14ac:dyDescent="0.2">
      <c r="A83" s="19"/>
      <c r="B83" s="152"/>
      <c r="C83" s="153"/>
      <c r="D83" s="176"/>
      <c r="E83" s="498"/>
      <c r="F83" s="483"/>
      <c r="G83" s="160"/>
      <c r="H83" s="15"/>
      <c r="I83" s="767" t="s">
        <v>81</v>
      </c>
      <c r="J83" s="768"/>
      <c r="K83" s="768"/>
      <c r="L83" s="768"/>
      <c r="M83" s="768"/>
      <c r="N83" s="769"/>
      <c r="O83" s="25">
        <v>4</v>
      </c>
      <c r="P83" s="24">
        <v>9</v>
      </c>
      <c r="Q83" s="154" t="s">
        <v>80</v>
      </c>
      <c r="R83" s="22" t="s">
        <v>7</v>
      </c>
      <c r="S83" s="23" t="s">
        <v>25</v>
      </c>
      <c r="T83" s="22" t="s">
        <v>79</v>
      </c>
      <c r="U83" s="21" t="s">
        <v>78</v>
      </c>
      <c r="V83" s="20" t="s">
        <v>1</v>
      </c>
      <c r="W83" s="155"/>
      <c r="X83" s="295">
        <f t="shared" si="13"/>
        <v>2087552.71</v>
      </c>
      <c r="Y83" s="295">
        <f t="shared" si="13"/>
        <v>3328241.76</v>
      </c>
      <c r="Z83" s="296">
        <f t="shared" si="13"/>
        <v>2927906.21</v>
      </c>
      <c r="AA83" s="8"/>
      <c r="AB83" s="3"/>
    </row>
    <row r="84" spans="1:28" ht="31.5" customHeight="1" x14ac:dyDescent="0.2">
      <c r="A84" s="19"/>
      <c r="B84" s="152"/>
      <c r="C84" s="153"/>
      <c r="D84" s="176"/>
      <c r="E84" s="158"/>
      <c r="F84" s="484"/>
      <c r="G84" s="159"/>
      <c r="H84" s="485"/>
      <c r="I84" s="487"/>
      <c r="J84" s="789" t="s">
        <v>42</v>
      </c>
      <c r="K84" s="789"/>
      <c r="L84" s="789"/>
      <c r="M84" s="789"/>
      <c r="N84" s="790"/>
      <c r="O84" s="14">
        <v>4</v>
      </c>
      <c r="P84" s="13">
        <v>9</v>
      </c>
      <c r="Q84" s="154" t="s">
        <v>80</v>
      </c>
      <c r="R84" s="10" t="s">
        <v>7</v>
      </c>
      <c r="S84" s="11" t="s">
        <v>25</v>
      </c>
      <c r="T84" s="10" t="s">
        <v>79</v>
      </c>
      <c r="U84" s="9" t="s">
        <v>78</v>
      </c>
      <c r="V84" s="493" t="s">
        <v>37</v>
      </c>
      <c r="W84" s="155"/>
      <c r="X84" s="247">
        <v>2087552.71</v>
      </c>
      <c r="Y84" s="247">
        <v>3328241.76</v>
      </c>
      <c r="Z84" s="434">
        <v>2927906.21</v>
      </c>
      <c r="AA84" s="8"/>
      <c r="AB84" s="3"/>
    </row>
    <row r="85" spans="1:28" ht="31.5" customHeight="1" x14ac:dyDescent="0.2">
      <c r="A85" s="19"/>
      <c r="B85" s="152"/>
      <c r="C85" s="153"/>
      <c r="D85" s="176"/>
      <c r="E85" s="158"/>
      <c r="F85" s="710"/>
      <c r="G85" s="159"/>
      <c r="H85" s="711"/>
      <c r="I85" s="712"/>
      <c r="J85" s="74"/>
      <c r="K85" s="74"/>
      <c r="L85" s="74"/>
      <c r="M85" s="714" t="s">
        <v>286</v>
      </c>
      <c r="N85" s="75"/>
      <c r="O85" s="14">
        <v>4</v>
      </c>
      <c r="P85" s="13">
        <v>9</v>
      </c>
      <c r="Q85" s="154" t="s">
        <v>80</v>
      </c>
      <c r="R85" s="10" t="s">
        <v>7</v>
      </c>
      <c r="S85" s="11" t="s">
        <v>25</v>
      </c>
      <c r="T85" s="10" t="s">
        <v>79</v>
      </c>
      <c r="U85" s="9" t="s">
        <v>78</v>
      </c>
      <c r="V85" s="709" t="s">
        <v>37</v>
      </c>
      <c r="W85" s="155"/>
      <c r="X85" s="728">
        <f>X86</f>
        <v>28512250</v>
      </c>
      <c r="Y85" s="728"/>
      <c r="Z85" s="728"/>
      <c r="AA85" s="8"/>
      <c r="AB85" s="717"/>
    </row>
    <row r="86" spans="1:28" ht="31.5" customHeight="1" x14ac:dyDescent="0.2">
      <c r="A86" s="19"/>
      <c r="B86" s="152"/>
      <c r="C86" s="153"/>
      <c r="D86" s="176"/>
      <c r="E86" s="158"/>
      <c r="F86" s="710"/>
      <c r="G86" s="159"/>
      <c r="H86" s="711"/>
      <c r="I86" s="712"/>
      <c r="J86" s="74"/>
      <c r="K86" s="74"/>
      <c r="L86" s="74"/>
      <c r="M86" s="714" t="s">
        <v>42</v>
      </c>
      <c r="N86" s="75"/>
      <c r="O86" s="14">
        <v>4</v>
      </c>
      <c r="P86" s="13">
        <v>9</v>
      </c>
      <c r="Q86" s="154" t="s">
        <v>80</v>
      </c>
      <c r="R86" s="10" t="s">
        <v>7</v>
      </c>
      <c r="S86" s="11" t="s">
        <v>25</v>
      </c>
      <c r="T86" s="10" t="s">
        <v>79</v>
      </c>
      <c r="U86" s="9" t="s">
        <v>78</v>
      </c>
      <c r="V86" s="709" t="s">
        <v>37</v>
      </c>
      <c r="W86" s="155"/>
      <c r="X86" s="247">
        <v>28512250</v>
      </c>
      <c r="Y86" s="247"/>
      <c r="Z86" s="434"/>
      <c r="AA86" s="8"/>
      <c r="AB86" s="717"/>
    </row>
    <row r="87" spans="1:28" ht="31.5" customHeight="1" x14ac:dyDescent="0.2">
      <c r="A87" s="19"/>
      <c r="B87" s="152"/>
      <c r="C87" s="153"/>
      <c r="D87" s="176"/>
      <c r="E87" s="158"/>
      <c r="F87" s="710"/>
      <c r="G87" s="159"/>
      <c r="H87" s="711"/>
      <c r="I87" s="712"/>
      <c r="J87" s="74"/>
      <c r="K87" s="74"/>
      <c r="L87" s="74"/>
      <c r="M87" s="714" t="s">
        <v>42</v>
      </c>
      <c r="N87" s="75"/>
      <c r="O87" s="14">
        <v>4</v>
      </c>
      <c r="P87" s="13">
        <v>9</v>
      </c>
      <c r="Q87" s="154" t="s">
        <v>80</v>
      </c>
      <c r="R87" s="10" t="s">
        <v>7</v>
      </c>
      <c r="S87" s="11" t="s">
        <v>25</v>
      </c>
      <c r="T87" s="10" t="s">
        <v>79</v>
      </c>
      <c r="U87" s="9" t="s">
        <v>78</v>
      </c>
      <c r="V87" s="709" t="s">
        <v>37</v>
      </c>
      <c r="W87" s="155"/>
      <c r="X87" s="729">
        <f>X88</f>
        <v>840000</v>
      </c>
      <c r="Y87" s="729"/>
      <c r="Z87" s="730"/>
      <c r="AA87" s="8"/>
      <c r="AB87" s="717"/>
    </row>
    <row r="88" spans="1:28" ht="31.5" customHeight="1" x14ac:dyDescent="0.2">
      <c r="A88" s="19"/>
      <c r="B88" s="152"/>
      <c r="C88" s="153"/>
      <c r="D88" s="176"/>
      <c r="E88" s="158"/>
      <c r="F88" s="710"/>
      <c r="G88" s="159"/>
      <c r="H88" s="711"/>
      <c r="I88" s="712"/>
      <c r="J88" s="74"/>
      <c r="K88" s="74"/>
      <c r="L88" s="74"/>
      <c r="M88" s="714" t="s">
        <v>400</v>
      </c>
      <c r="N88" s="75"/>
      <c r="O88" s="14">
        <v>4</v>
      </c>
      <c r="P88" s="13">
        <v>9</v>
      </c>
      <c r="Q88" s="154" t="s">
        <v>80</v>
      </c>
      <c r="R88" s="10" t="s">
        <v>7</v>
      </c>
      <c r="S88" s="11" t="s">
        <v>25</v>
      </c>
      <c r="T88" s="10" t="s">
        <v>79</v>
      </c>
      <c r="U88" s="9" t="s">
        <v>78</v>
      </c>
      <c r="V88" s="709" t="s">
        <v>37</v>
      </c>
      <c r="W88" s="155"/>
      <c r="X88" s="247">
        <v>840000</v>
      </c>
      <c r="Y88" s="247"/>
      <c r="Z88" s="434"/>
      <c r="AA88" s="8"/>
      <c r="AB88" s="717"/>
    </row>
    <row r="89" spans="1:28" ht="15" customHeight="1" x14ac:dyDescent="0.2">
      <c r="A89" s="19"/>
      <c r="B89" s="152"/>
      <c r="C89" s="153"/>
      <c r="D89" s="176"/>
      <c r="E89" s="778" t="s">
        <v>77</v>
      </c>
      <c r="F89" s="779"/>
      <c r="G89" s="779"/>
      <c r="H89" s="779"/>
      <c r="I89" s="779"/>
      <c r="J89" s="785"/>
      <c r="K89" s="785"/>
      <c r="L89" s="785"/>
      <c r="M89" s="785"/>
      <c r="N89" s="786"/>
      <c r="O89" s="78">
        <v>4</v>
      </c>
      <c r="P89" s="79">
        <v>12</v>
      </c>
      <c r="Q89" s="440" t="s">
        <v>1</v>
      </c>
      <c r="R89" s="97" t="s">
        <v>1</v>
      </c>
      <c r="S89" s="98" t="s">
        <v>1</v>
      </c>
      <c r="T89" s="97" t="s">
        <v>1</v>
      </c>
      <c r="U89" s="99" t="s">
        <v>1</v>
      </c>
      <c r="V89" s="81" t="s">
        <v>1</v>
      </c>
      <c r="W89" s="441"/>
      <c r="X89" s="297">
        <f t="shared" ref="X89:Z91" si="14">X90</f>
        <v>106500</v>
      </c>
      <c r="Y89" s="297">
        <f t="shared" si="14"/>
        <v>100000</v>
      </c>
      <c r="Z89" s="298">
        <f t="shared" si="14"/>
        <v>100000</v>
      </c>
      <c r="AA89" s="8"/>
      <c r="AB89" s="3"/>
    </row>
    <row r="90" spans="1:28" ht="63.75" customHeight="1" x14ac:dyDescent="0.2">
      <c r="A90" s="19"/>
      <c r="B90" s="152"/>
      <c r="C90" s="153"/>
      <c r="D90" s="176"/>
      <c r="E90" s="156"/>
      <c r="F90" s="767" t="s">
        <v>328</v>
      </c>
      <c r="G90" s="768"/>
      <c r="H90" s="768"/>
      <c r="I90" s="768"/>
      <c r="J90" s="768"/>
      <c r="K90" s="768"/>
      <c r="L90" s="768"/>
      <c r="M90" s="768"/>
      <c r="N90" s="769"/>
      <c r="O90" s="25">
        <v>4</v>
      </c>
      <c r="P90" s="24">
        <v>12</v>
      </c>
      <c r="Q90" s="154" t="s">
        <v>9</v>
      </c>
      <c r="R90" s="22" t="s">
        <v>7</v>
      </c>
      <c r="S90" s="23" t="s">
        <v>5</v>
      </c>
      <c r="T90" s="22" t="s">
        <v>4</v>
      </c>
      <c r="U90" s="21" t="s">
        <v>3</v>
      </c>
      <c r="V90" s="20" t="s">
        <v>1</v>
      </c>
      <c r="W90" s="155"/>
      <c r="X90" s="295">
        <f t="shared" si="14"/>
        <v>106500</v>
      </c>
      <c r="Y90" s="295">
        <f t="shared" si="14"/>
        <v>100000</v>
      </c>
      <c r="Z90" s="296">
        <f t="shared" si="14"/>
        <v>100000</v>
      </c>
      <c r="AA90" s="8"/>
      <c r="AB90" s="3"/>
    </row>
    <row r="91" spans="1:28" ht="34.5" customHeight="1" x14ac:dyDescent="0.2">
      <c r="A91" s="19"/>
      <c r="B91" s="152"/>
      <c r="C91" s="153"/>
      <c r="D91" s="176"/>
      <c r="E91" s="498"/>
      <c r="F91" s="15"/>
      <c r="G91" s="767" t="s">
        <v>261</v>
      </c>
      <c r="H91" s="768"/>
      <c r="I91" s="768"/>
      <c r="J91" s="768"/>
      <c r="K91" s="768"/>
      <c r="L91" s="768"/>
      <c r="M91" s="768"/>
      <c r="N91" s="769"/>
      <c r="O91" s="25">
        <v>4</v>
      </c>
      <c r="P91" s="24">
        <v>12</v>
      </c>
      <c r="Q91" s="154" t="s">
        <v>76</v>
      </c>
      <c r="R91" s="22" t="s">
        <v>7</v>
      </c>
      <c r="S91" s="23">
        <v>1</v>
      </c>
      <c r="T91" s="22" t="s">
        <v>4</v>
      </c>
      <c r="U91" s="21" t="s">
        <v>3</v>
      </c>
      <c r="V91" s="20" t="s">
        <v>1</v>
      </c>
      <c r="W91" s="155"/>
      <c r="X91" s="295">
        <f>X92</f>
        <v>106500</v>
      </c>
      <c r="Y91" s="295">
        <f t="shared" si="14"/>
        <v>100000</v>
      </c>
      <c r="Z91" s="436">
        <f t="shared" si="14"/>
        <v>100000</v>
      </c>
      <c r="AA91" s="8"/>
      <c r="AB91" s="3"/>
    </row>
    <row r="92" spans="1:28" ht="29.25" customHeight="1" x14ac:dyDescent="0.2">
      <c r="A92" s="19"/>
      <c r="B92" s="152"/>
      <c r="C92" s="153"/>
      <c r="D92" s="176"/>
      <c r="E92" s="498"/>
      <c r="F92" s="483"/>
      <c r="G92" s="157"/>
      <c r="H92" s="767" t="s">
        <v>262</v>
      </c>
      <c r="I92" s="768"/>
      <c r="J92" s="768"/>
      <c r="K92" s="768"/>
      <c r="L92" s="768"/>
      <c r="M92" s="768"/>
      <c r="N92" s="769"/>
      <c r="O92" s="25">
        <v>4</v>
      </c>
      <c r="P92" s="24">
        <v>12</v>
      </c>
      <c r="Q92" s="154" t="s">
        <v>75</v>
      </c>
      <c r="R92" s="22" t="s">
        <v>7</v>
      </c>
      <c r="S92" s="23">
        <v>1</v>
      </c>
      <c r="T92" s="22" t="s">
        <v>64</v>
      </c>
      <c r="U92" s="21" t="s">
        <v>3</v>
      </c>
      <c r="V92" s="20" t="s">
        <v>1</v>
      </c>
      <c r="W92" s="155"/>
      <c r="X92" s="295">
        <f t="shared" ref="X92:Z93" si="15">X93</f>
        <v>106500</v>
      </c>
      <c r="Y92" s="295">
        <f t="shared" si="15"/>
        <v>100000</v>
      </c>
      <c r="Z92" s="296">
        <f t="shared" si="15"/>
        <v>100000</v>
      </c>
      <c r="AA92" s="8"/>
      <c r="AB92" s="3"/>
    </row>
    <row r="93" spans="1:28" ht="21.75" customHeight="1" x14ac:dyDescent="0.2">
      <c r="A93" s="19"/>
      <c r="B93" s="152"/>
      <c r="C93" s="153"/>
      <c r="D93" s="176"/>
      <c r="E93" s="498"/>
      <c r="F93" s="483"/>
      <c r="G93" s="160"/>
      <c r="H93" s="15"/>
      <c r="I93" s="767" t="s">
        <v>263</v>
      </c>
      <c r="J93" s="768"/>
      <c r="K93" s="768"/>
      <c r="L93" s="768"/>
      <c r="M93" s="768"/>
      <c r="N93" s="769"/>
      <c r="O93" s="25">
        <v>4</v>
      </c>
      <c r="P93" s="24">
        <v>12</v>
      </c>
      <c r="Q93" s="154" t="s">
        <v>74</v>
      </c>
      <c r="R93" s="22" t="s">
        <v>7</v>
      </c>
      <c r="S93" s="23">
        <v>1</v>
      </c>
      <c r="T93" s="22" t="s">
        <v>64</v>
      </c>
      <c r="U93" s="21">
        <v>90044</v>
      </c>
      <c r="V93" s="20" t="s">
        <v>1</v>
      </c>
      <c r="W93" s="155"/>
      <c r="X93" s="295">
        <f t="shared" si="15"/>
        <v>106500</v>
      </c>
      <c r="Y93" s="295">
        <f t="shared" si="15"/>
        <v>100000</v>
      </c>
      <c r="Z93" s="296">
        <f t="shared" si="15"/>
        <v>100000</v>
      </c>
      <c r="AA93" s="8"/>
      <c r="AB93" s="3"/>
    </row>
    <row r="94" spans="1:28" ht="35.25" customHeight="1" x14ac:dyDescent="0.2">
      <c r="A94" s="19"/>
      <c r="B94" s="152"/>
      <c r="C94" s="153"/>
      <c r="D94" s="176"/>
      <c r="E94" s="498"/>
      <c r="F94" s="483"/>
      <c r="G94" s="160"/>
      <c r="H94" s="485"/>
      <c r="I94" s="487"/>
      <c r="J94" s="789" t="s">
        <v>42</v>
      </c>
      <c r="K94" s="789"/>
      <c r="L94" s="789"/>
      <c r="M94" s="789"/>
      <c r="N94" s="790"/>
      <c r="O94" s="14">
        <v>4</v>
      </c>
      <c r="P94" s="13">
        <v>12</v>
      </c>
      <c r="Q94" s="154" t="s">
        <v>74</v>
      </c>
      <c r="R94" s="10" t="s">
        <v>7</v>
      </c>
      <c r="S94" s="11">
        <v>1</v>
      </c>
      <c r="T94" s="10" t="s">
        <v>64</v>
      </c>
      <c r="U94" s="9">
        <v>90044</v>
      </c>
      <c r="V94" s="493" t="s">
        <v>37</v>
      </c>
      <c r="W94" s="155"/>
      <c r="X94" s="247">
        <v>106500</v>
      </c>
      <c r="Y94" s="247">
        <v>100000</v>
      </c>
      <c r="Z94" s="248">
        <v>100000</v>
      </c>
      <c r="AA94" s="8"/>
      <c r="AB94" s="3"/>
    </row>
    <row r="95" spans="1:28" ht="15" customHeight="1" x14ac:dyDescent="0.2">
      <c r="A95" s="19"/>
      <c r="B95" s="152"/>
      <c r="C95" s="153"/>
      <c r="D95" s="749" t="s">
        <v>73</v>
      </c>
      <c r="E95" s="776"/>
      <c r="F95" s="776"/>
      <c r="G95" s="776"/>
      <c r="H95" s="776"/>
      <c r="I95" s="776"/>
      <c r="J95" s="781"/>
      <c r="K95" s="781"/>
      <c r="L95" s="781"/>
      <c r="M95" s="781"/>
      <c r="N95" s="782"/>
      <c r="O95" s="31">
        <v>5</v>
      </c>
      <c r="P95" s="30" t="s">
        <v>1</v>
      </c>
      <c r="Q95" s="154" t="s">
        <v>1</v>
      </c>
      <c r="R95" s="103" t="s">
        <v>1</v>
      </c>
      <c r="S95" s="104" t="s">
        <v>1</v>
      </c>
      <c r="T95" s="103" t="s">
        <v>1</v>
      </c>
      <c r="U95" s="105" t="s">
        <v>1</v>
      </c>
      <c r="V95" s="29" t="s">
        <v>1</v>
      </c>
      <c r="W95" s="155"/>
      <c r="X95" s="301">
        <f>X96+X102+X110</f>
        <v>5020292.5</v>
      </c>
      <c r="Y95" s="301">
        <f>Y96+Y102+Y110</f>
        <v>3600000</v>
      </c>
      <c r="Z95" s="442">
        <f>Z96+Z102+Z110</f>
        <v>3267000</v>
      </c>
      <c r="AA95" s="8"/>
      <c r="AB95" s="3"/>
    </row>
    <row r="96" spans="1:28" ht="15" customHeight="1" x14ac:dyDescent="0.2">
      <c r="A96" s="19"/>
      <c r="B96" s="152"/>
      <c r="C96" s="153"/>
      <c r="D96" s="176"/>
      <c r="E96" s="778" t="s">
        <v>72</v>
      </c>
      <c r="F96" s="779"/>
      <c r="G96" s="779"/>
      <c r="H96" s="779"/>
      <c r="I96" s="779"/>
      <c r="J96" s="779"/>
      <c r="K96" s="779"/>
      <c r="L96" s="779"/>
      <c r="M96" s="779"/>
      <c r="N96" s="780"/>
      <c r="O96" s="82">
        <v>5</v>
      </c>
      <c r="P96" s="83">
        <v>1</v>
      </c>
      <c r="Q96" s="440" t="s">
        <v>1</v>
      </c>
      <c r="R96" s="84" t="s">
        <v>1</v>
      </c>
      <c r="S96" s="85" t="s">
        <v>1</v>
      </c>
      <c r="T96" s="84" t="s">
        <v>1</v>
      </c>
      <c r="U96" s="86" t="s">
        <v>1</v>
      </c>
      <c r="V96" s="87" t="s">
        <v>1</v>
      </c>
      <c r="W96" s="441"/>
      <c r="X96" s="293">
        <f>X97</f>
        <v>0</v>
      </c>
      <c r="Y96" s="293">
        <f>Y97</f>
        <v>0</v>
      </c>
      <c r="Z96" s="294">
        <f>Z97</f>
        <v>0</v>
      </c>
      <c r="AA96" s="8"/>
      <c r="AB96" s="3"/>
    </row>
    <row r="97" spans="1:28" ht="57.75" customHeight="1" x14ac:dyDescent="0.2">
      <c r="A97" s="19"/>
      <c r="B97" s="152"/>
      <c r="C97" s="153"/>
      <c r="D97" s="176"/>
      <c r="E97" s="156"/>
      <c r="F97" s="767" t="s">
        <v>323</v>
      </c>
      <c r="G97" s="768"/>
      <c r="H97" s="768"/>
      <c r="I97" s="768"/>
      <c r="J97" s="768"/>
      <c r="K97" s="768"/>
      <c r="L97" s="768"/>
      <c r="M97" s="768"/>
      <c r="N97" s="769"/>
      <c r="O97" s="25">
        <v>5</v>
      </c>
      <c r="P97" s="24">
        <v>1</v>
      </c>
      <c r="Q97" s="154" t="s">
        <v>9</v>
      </c>
      <c r="R97" s="22" t="s">
        <v>7</v>
      </c>
      <c r="S97" s="23" t="s">
        <v>5</v>
      </c>
      <c r="T97" s="22" t="s">
        <v>4</v>
      </c>
      <c r="U97" s="21" t="s">
        <v>3</v>
      </c>
      <c r="V97" s="20" t="s">
        <v>1</v>
      </c>
      <c r="W97" s="155"/>
      <c r="X97" s="295">
        <f t="shared" ref="X97:Z99" si="16">X98</f>
        <v>0</v>
      </c>
      <c r="Y97" s="295">
        <f t="shared" si="16"/>
        <v>0</v>
      </c>
      <c r="Z97" s="296">
        <f t="shared" si="16"/>
        <v>0</v>
      </c>
      <c r="AA97" s="8"/>
      <c r="AB97" s="3"/>
    </row>
    <row r="98" spans="1:28" ht="15" customHeight="1" x14ac:dyDescent="0.2">
      <c r="A98" s="19"/>
      <c r="B98" s="152"/>
      <c r="C98" s="153"/>
      <c r="D98" s="176"/>
      <c r="E98" s="498"/>
      <c r="F98" s="15"/>
      <c r="G98" s="767" t="s">
        <v>71</v>
      </c>
      <c r="H98" s="768"/>
      <c r="I98" s="768"/>
      <c r="J98" s="768"/>
      <c r="K98" s="768"/>
      <c r="L98" s="768"/>
      <c r="M98" s="768"/>
      <c r="N98" s="769"/>
      <c r="O98" s="25">
        <v>5</v>
      </c>
      <c r="P98" s="24">
        <v>1</v>
      </c>
      <c r="Q98" s="154" t="s">
        <v>70</v>
      </c>
      <c r="R98" s="22" t="s">
        <v>7</v>
      </c>
      <c r="S98" s="23" t="s">
        <v>65</v>
      </c>
      <c r="T98" s="22" t="s">
        <v>4</v>
      </c>
      <c r="U98" s="21" t="s">
        <v>3</v>
      </c>
      <c r="V98" s="20" t="s">
        <v>1</v>
      </c>
      <c r="W98" s="155"/>
      <c r="X98" s="295">
        <f t="shared" si="16"/>
        <v>0</v>
      </c>
      <c r="Y98" s="295">
        <f t="shared" si="16"/>
        <v>0</v>
      </c>
      <c r="Z98" s="296">
        <f t="shared" si="16"/>
        <v>0</v>
      </c>
      <c r="AA98" s="8"/>
      <c r="AB98" s="3"/>
    </row>
    <row r="99" spans="1:28" ht="15" customHeight="1" x14ac:dyDescent="0.2">
      <c r="A99" s="19"/>
      <c r="B99" s="152"/>
      <c r="C99" s="153"/>
      <c r="D99" s="176"/>
      <c r="E99" s="498"/>
      <c r="F99" s="483"/>
      <c r="G99" s="157"/>
      <c r="H99" s="767" t="s">
        <v>69</v>
      </c>
      <c r="I99" s="768"/>
      <c r="J99" s="768"/>
      <c r="K99" s="768"/>
      <c r="L99" s="768"/>
      <c r="M99" s="768"/>
      <c r="N99" s="769"/>
      <c r="O99" s="25">
        <v>5</v>
      </c>
      <c r="P99" s="24">
        <v>1</v>
      </c>
      <c r="Q99" s="154" t="s">
        <v>68</v>
      </c>
      <c r="R99" s="22" t="s">
        <v>7</v>
      </c>
      <c r="S99" s="23" t="s">
        <v>65</v>
      </c>
      <c r="T99" s="22" t="s">
        <v>64</v>
      </c>
      <c r="U99" s="21" t="s">
        <v>3</v>
      </c>
      <c r="V99" s="20" t="s">
        <v>1</v>
      </c>
      <c r="W99" s="155"/>
      <c r="X99" s="295">
        <f t="shared" si="16"/>
        <v>0</v>
      </c>
      <c r="Y99" s="295">
        <f t="shared" si="16"/>
        <v>0</v>
      </c>
      <c r="Z99" s="296">
        <f t="shared" si="16"/>
        <v>0</v>
      </c>
      <c r="AA99" s="8"/>
      <c r="AB99" s="3"/>
    </row>
    <row r="100" spans="1:28" ht="15" customHeight="1" x14ac:dyDescent="0.2">
      <c r="A100" s="19"/>
      <c r="B100" s="152"/>
      <c r="C100" s="153"/>
      <c r="D100" s="176"/>
      <c r="E100" s="498"/>
      <c r="F100" s="483"/>
      <c r="G100" s="160"/>
      <c r="H100" s="15"/>
      <c r="I100" s="767" t="s">
        <v>67</v>
      </c>
      <c r="J100" s="768"/>
      <c r="K100" s="768"/>
      <c r="L100" s="768"/>
      <c r="M100" s="768"/>
      <c r="N100" s="769"/>
      <c r="O100" s="25">
        <v>5</v>
      </c>
      <c r="P100" s="24">
        <v>1</v>
      </c>
      <c r="Q100" s="154" t="s">
        <v>66</v>
      </c>
      <c r="R100" s="22" t="s">
        <v>7</v>
      </c>
      <c r="S100" s="23" t="s">
        <v>65</v>
      </c>
      <c r="T100" s="22" t="s">
        <v>64</v>
      </c>
      <c r="U100" s="21" t="s">
        <v>63</v>
      </c>
      <c r="V100" s="20" t="s">
        <v>1</v>
      </c>
      <c r="W100" s="155"/>
      <c r="X100" s="295">
        <f>X101</f>
        <v>0</v>
      </c>
      <c r="Y100" s="295">
        <f>Y101</f>
        <v>0</v>
      </c>
      <c r="Z100" s="296">
        <f>Z101</f>
        <v>0</v>
      </c>
      <c r="AA100" s="8"/>
      <c r="AB100" s="3"/>
    </row>
    <row r="101" spans="1:28" ht="31.5" customHeight="1" x14ac:dyDescent="0.2">
      <c r="A101" s="19"/>
      <c r="B101" s="152"/>
      <c r="C101" s="153"/>
      <c r="D101" s="176"/>
      <c r="E101" s="158"/>
      <c r="F101" s="484"/>
      <c r="G101" s="159"/>
      <c r="H101" s="485"/>
      <c r="I101" s="487"/>
      <c r="J101" s="789" t="s">
        <v>42</v>
      </c>
      <c r="K101" s="789"/>
      <c r="L101" s="789"/>
      <c r="M101" s="789"/>
      <c r="N101" s="790"/>
      <c r="O101" s="14">
        <v>5</v>
      </c>
      <c r="P101" s="13">
        <v>1</v>
      </c>
      <c r="Q101" s="154" t="s">
        <v>66</v>
      </c>
      <c r="R101" s="10" t="s">
        <v>7</v>
      </c>
      <c r="S101" s="11" t="s">
        <v>65</v>
      </c>
      <c r="T101" s="10" t="s">
        <v>64</v>
      </c>
      <c r="U101" s="9" t="s">
        <v>63</v>
      </c>
      <c r="V101" s="493" t="s">
        <v>37</v>
      </c>
      <c r="W101" s="155"/>
      <c r="X101" s="247"/>
      <c r="Y101" s="247"/>
      <c r="Z101" s="434"/>
      <c r="AA101" s="8"/>
      <c r="AB101" s="3"/>
    </row>
    <row r="102" spans="1:28" ht="15" customHeight="1" x14ac:dyDescent="0.2">
      <c r="A102" s="19"/>
      <c r="B102" s="152"/>
      <c r="C102" s="153"/>
      <c r="D102" s="176"/>
      <c r="E102" s="803" t="s">
        <v>62</v>
      </c>
      <c r="F102" s="803"/>
      <c r="G102" s="803"/>
      <c r="H102" s="803"/>
      <c r="I102" s="803"/>
      <c r="J102" s="803"/>
      <c r="K102" s="803"/>
      <c r="L102" s="803"/>
      <c r="M102" s="803"/>
      <c r="N102" s="804"/>
      <c r="O102" s="377">
        <v>5</v>
      </c>
      <c r="P102" s="414">
        <v>2</v>
      </c>
      <c r="Q102" s="440" t="s">
        <v>1</v>
      </c>
      <c r="R102" s="379" t="s">
        <v>1</v>
      </c>
      <c r="S102" s="378" t="s">
        <v>1</v>
      </c>
      <c r="T102" s="379" t="s">
        <v>1</v>
      </c>
      <c r="U102" s="415" t="s">
        <v>1</v>
      </c>
      <c r="V102" s="443" t="s">
        <v>1</v>
      </c>
      <c r="W102" s="441"/>
      <c r="X102" s="445">
        <f>X103</f>
        <v>695164.97</v>
      </c>
      <c r="Y102" s="445">
        <f t="shared" ref="Y102:Z102" si="17">Y103</f>
        <v>350000</v>
      </c>
      <c r="Z102" s="437">
        <f t="shared" si="17"/>
        <v>350000</v>
      </c>
      <c r="AA102" s="8"/>
      <c r="AB102" s="3"/>
    </row>
    <row r="103" spans="1:28" s="382" customFormat="1" ht="68.25" customHeight="1" x14ac:dyDescent="0.2">
      <c r="A103" s="19"/>
      <c r="B103" s="152"/>
      <c r="C103" s="153"/>
      <c r="D103" s="176"/>
      <c r="E103" s="27"/>
      <c r="F103" s="384"/>
      <c r="G103" s="384"/>
      <c r="H103" s="384"/>
      <c r="I103" s="384"/>
      <c r="J103" s="384"/>
      <c r="K103" s="384"/>
      <c r="L103" s="384"/>
      <c r="M103" s="387" t="s">
        <v>328</v>
      </c>
      <c r="N103" s="16"/>
      <c r="O103" s="14">
        <v>5</v>
      </c>
      <c r="P103" s="13">
        <v>2</v>
      </c>
      <c r="Q103" s="154"/>
      <c r="R103" s="10">
        <v>85</v>
      </c>
      <c r="S103" s="11">
        <v>0</v>
      </c>
      <c r="T103" s="10">
        <v>0</v>
      </c>
      <c r="U103" s="9">
        <v>0</v>
      </c>
      <c r="V103" s="493"/>
      <c r="W103" s="155"/>
      <c r="X103" s="435">
        <f>X105+X109</f>
        <v>695164.97</v>
      </c>
      <c r="Y103" s="435">
        <f>Y106</f>
        <v>350000</v>
      </c>
      <c r="Z103" s="436">
        <f>Z106</f>
        <v>350000</v>
      </c>
      <c r="AA103" s="8"/>
      <c r="AB103" s="3"/>
    </row>
    <row r="104" spans="1:28" s="382" customFormat="1" ht="68.25" customHeight="1" x14ac:dyDescent="0.2">
      <c r="A104" s="19"/>
      <c r="B104" s="152"/>
      <c r="C104" s="153"/>
      <c r="D104" s="176"/>
      <c r="E104" s="27"/>
      <c r="F104" s="686"/>
      <c r="G104" s="384"/>
      <c r="H104" s="384"/>
      <c r="I104" s="384"/>
      <c r="J104" s="384"/>
      <c r="K104" s="384"/>
      <c r="L104" s="384"/>
      <c r="M104" s="668" t="s">
        <v>357</v>
      </c>
      <c r="N104" s="32"/>
      <c r="O104" s="25">
        <v>5</v>
      </c>
      <c r="P104" s="24">
        <v>2</v>
      </c>
      <c r="Q104" s="154" t="s">
        <v>58</v>
      </c>
      <c r="R104" s="22" t="s">
        <v>7</v>
      </c>
      <c r="S104" s="23" t="s">
        <v>55</v>
      </c>
      <c r="T104" s="22">
        <v>1</v>
      </c>
      <c r="U104" s="21">
        <v>80010</v>
      </c>
      <c r="V104" s="20"/>
      <c r="W104" s="155"/>
      <c r="X104" s="678"/>
      <c r="Y104" s="678"/>
      <c r="Z104" s="512"/>
      <c r="AA104" s="8"/>
      <c r="AB104" s="676"/>
    </row>
    <row r="105" spans="1:28" s="382" customFormat="1" ht="24.6" customHeight="1" x14ac:dyDescent="0.2">
      <c r="A105" s="19"/>
      <c r="B105" s="152"/>
      <c r="C105" s="153"/>
      <c r="D105" s="176"/>
      <c r="E105" s="27"/>
      <c r="F105" s="686"/>
      <c r="G105" s="384"/>
      <c r="H105" s="384"/>
      <c r="I105" s="384"/>
      <c r="J105" s="384"/>
      <c r="K105" s="384"/>
      <c r="L105" s="384"/>
      <c r="M105" s="675" t="s">
        <v>356</v>
      </c>
      <c r="N105" s="32"/>
      <c r="O105" s="25">
        <v>5</v>
      </c>
      <c r="P105" s="24">
        <v>2</v>
      </c>
      <c r="Q105" s="154" t="s">
        <v>58</v>
      </c>
      <c r="R105" s="22" t="s">
        <v>7</v>
      </c>
      <c r="S105" s="23" t="s">
        <v>55</v>
      </c>
      <c r="T105" s="22">
        <v>1</v>
      </c>
      <c r="U105" s="21">
        <v>80010</v>
      </c>
      <c r="V105" s="20">
        <v>410</v>
      </c>
      <c r="W105" s="155"/>
      <c r="X105" s="247"/>
      <c r="Y105" s="247">
        <v>100000</v>
      </c>
      <c r="Z105" s="434">
        <v>100000</v>
      </c>
      <c r="AA105" s="8"/>
      <c r="AB105" s="676"/>
    </row>
    <row r="106" spans="1:28" ht="16.5" customHeight="1" x14ac:dyDescent="0.2">
      <c r="A106" s="19"/>
      <c r="B106" s="152"/>
      <c r="C106" s="153"/>
      <c r="D106" s="176"/>
      <c r="E106" s="498"/>
      <c r="F106" s="15"/>
      <c r="G106" s="767" t="s">
        <v>61</v>
      </c>
      <c r="H106" s="768"/>
      <c r="I106" s="768"/>
      <c r="J106" s="768"/>
      <c r="K106" s="768"/>
      <c r="L106" s="768"/>
      <c r="M106" s="768"/>
      <c r="N106" s="769"/>
      <c r="O106" s="25">
        <v>5</v>
      </c>
      <c r="P106" s="24">
        <v>2</v>
      </c>
      <c r="Q106" s="154" t="s">
        <v>60</v>
      </c>
      <c r="R106" s="22" t="s">
        <v>7</v>
      </c>
      <c r="S106" s="23" t="s">
        <v>55</v>
      </c>
      <c r="T106" s="22" t="s">
        <v>4</v>
      </c>
      <c r="U106" s="21" t="s">
        <v>3</v>
      </c>
      <c r="V106" s="20" t="s">
        <v>1</v>
      </c>
      <c r="W106" s="155"/>
      <c r="X106" s="295">
        <f t="shared" ref="X106:Z107" si="18">X107</f>
        <v>695164.97</v>
      </c>
      <c r="Y106" s="295">
        <f t="shared" si="18"/>
        <v>350000</v>
      </c>
      <c r="Z106" s="512">
        <f t="shared" si="18"/>
        <v>350000</v>
      </c>
      <c r="AA106" s="8"/>
      <c r="AB106" s="3"/>
    </row>
    <row r="107" spans="1:28" ht="15" customHeight="1" x14ac:dyDescent="0.2">
      <c r="A107" s="19"/>
      <c r="B107" s="152"/>
      <c r="C107" s="153"/>
      <c r="D107" s="176"/>
      <c r="E107" s="498"/>
      <c r="F107" s="483"/>
      <c r="G107" s="157"/>
      <c r="H107" s="767" t="s">
        <v>59</v>
      </c>
      <c r="I107" s="768"/>
      <c r="J107" s="768"/>
      <c r="K107" s="768"/>
      <c r="L107" s="768"/>
      <c r="M107" s="768"/>
      <c r="N107" s="769"/>
      <c r="O107" s="25">
        <v>5</v>
      </c>
      <c r="P107" s="24">
        <v>2</v>
      </c>
      <c r="Q107" s="154" t="s">
        <v>58</v>
      </c>
      <c r="R107" s="22" t="s">
        <v>7</v>
      </c>
      <c r="S107" s="23" t="s">
        <v>55</v>
      </c>
      <c r="T107" s="22" t="s">
        <v>39</v>
      </c>
      <c r="U107" s="21" t="s">
        <v>3</v>
      </c>
      <c r="V107" s="20" t="s">
        <v>1</v>
      </c>
      <c r="W107" s="155"/>
      <c r="X107" s="295">
        <f t="shared" si="18"/>
        <v>695164.97</v>
      </c>
      <c r="Y107" s="295">
        <f t="shared" si="18"/>
        <v>350000</v>
      </c>
      <c r="Z107" s="512">
        <f t="shared" si="18"/>
        <v>350000</v>
      </c>
      <c r="AA107" s="8"/>
      <c r="AB107" s="3"/>
    </row>
    <row r="108" spans="1:28" ht="15" customHeight="1" x14ac:dyDescent="0.2">
      <c r="A108" s="19"/>
      <c r="B108" s="152"/>
      <c r="C108" s="153"/>
      <c r="D108" s="176"/>
      <c r="E108" s="498"/>
      <c r="F108" s="483"/>
      <c r="G108" s="160"/>
      <c r="H108" s="15"/>
      <c r="I108" s="767" t="s">
        <v>57</v>
      </c>
      <c r="J108" s="768"/>
      <c r="K108" s="768"/>
      <c r="L108" s="768"/>
      <c r="M108" s="768"/>
      <c r="N108" s="769"/>
      <c r="O108" s="25">
        <v>5</v>
      </c>
      <c r="P108" s="24">
        <v>2</v>
      </c>
      <c r="Q108" s="154" t="s">
        <v>56</v>
      </c>
      <c r="R108" s="22" t="s">
        <v>7</v>
      </c>
      <c r="S108" s="23" t="s">
        <v>55</v>
      </c>
      <c r="T108" s="22" t="s">
        <v>39</v>
      </c>
      <c r="U108" s="21" t="s">
        <v>54</v>
      </c>
      <c r="V108" s="20" t="s">
        <v>1</v>
      </c>
      <c r="W108" s="155"/>
      <c r="X108" s="295">
        <f>SUM(X109)</f>
        <v>695164.97</v>
      </c>
      <c r="Y108" s="295">
        <f t="shared" ref="Y108:Z108" si="19">SUM(Y109)</f>
        <v>350000</v>
      </c>
      <c r="Z108" s="512">
        <f t="shared" si="19"/>
        <v>350000</v>
      </c>
      <c r="AA108" s="8"/>
      <c r="AB108" s="3"/>
    </row>
    <row r="109" spans="1:28" ht="29.25" customHeight="1" x14ac:dyDescent="0.2">
      <c r="A109" s="19"/>
      <c r="B109" s="152"/>
      <c r="C109" s="153"/>
      <c r="D109" s="176"/>
      <c r="E109" s="158"/>
      <c r="F109" s="484"/>
      <c r="G109" s="159"/>
      <c r="H109" s="485"/>
      <c r="I109" s="487"/>
      <c r="J109" s="789" t="s">
        <v>42</v>
      </c>
      <c r="K109" s="789"/>
      <c r="L109" s="789"/>
      <c r="M109" s="789"/>
      <c r="N109" s="790"/>
      <c r="O109" s="14">
        <v>5</v>
      </c>
      <c r="P109" s="13">
        <v>2</v>
      </c>
      <c r="Q109" s="154" t="s">
        <v>56</v>
      </c>
      <c r="R109" s="10" t="s">
        <v>7</v>
      </c>
      <c r="S109" s="11" t="s">
        <v>55</v>
      </c>
      <c r="T109" s="10" t="s">
        <v>39</v>
      </c>
      <c r="U109" s="9" t="s">
        <v>54</v>
      </c>
      <c r="V109" s="493" t="s">
        <v>37</v>
      </c>
      <c r="W109" s="155"/>
      <c r="X109" s="247">
        <v>695164.97</v>
      </c>
      <c r="Y109" s="247">
        <v>350000</v>
      </c>
      <c r="Z109" s="434">
        <v>350000</v>
      </c>
      <c r="AA109" s="8"/>
      <c r="AB109" s="3"/>
    </row>
    <row r="110" spans="1:28" ht="29.25" customHeight="1" x14ac:dyDescent="0.2">
      <c r="A110" s="19"/>
      <c r="B110" s="152"/>
      <c r="C110" s="153"/>
      <c r="D110" s="176"/>
      <c r="E110" s="778" t="s">
        <v>53</v>
      </c>
      <c r="F110" s="779"/>
      <c r="G110" s="779"/>
      <c r="H110" s="779"/>
      <c r="I110" s="779"/>
      <c r="J110" s="785"/>
      <c r="K110" s="785"/>
      <c r="L110" s="785"/>
      <c r="M110" s="785"/>
      <c r="N110" s="786"/>
      <c r="O110" s="78">
        <v>5</v>
      </c>
      <c r="P110" s="79">
        <v>3</v>
      </c>
      <c r="Q110" s="510" t="s">
        <v>1</v>
      </c>
      <c r="R110" s="97" t="s">
        <v>1</v>
      </c>
      <c r="S110" s="98" t="s">
        <v>1</v>
      </c>
      <c r="T110" s="97" t="s">
        <v>1</v>
      </c>
      <c r="U110" s="99" t="s">
        <v>1</v>
      </c>
      <c r="V110" s="81" t="s">
        <v>1</v>
      </c>
      <c r="W110" s="511"/>
      <c r="X110" s="297">
        <f t="shared" ref="X110:Z111" si="20">X111</f>
        <v>4325127.53</v>
      </c>
      <c r="Y110" s="297">
        <f t="shared" si="20"/>
        <v>3250000</v>
      </c>
      <c r="Z110" s="298">
        <f t="shared" si="20"/>
        <v>2917000</v>
      </c>
      <c r="AA110" s="8"/>
      <c r="AB110" s="3"/>
    </row>
    <row r="111" spans="1:28" ht="72" customHeight="1" x14ac:dyDescent="0.2">
      <c r="A111" s="19"/>
      <c r="B111" s="152"/>
      <c r="C111" s="153"/>
      <c r="D111" s="176"/>
      <c r="E111" s="156"/>
      <c r="F111" s="767" t="s">
        <v>328</v>
      </c>
      <c r="G111" s="768"/>
      <c r="H111" s="768"/>
      <c r="I111" s="768"/>
      <c r="J111" s="768"/>
      <c r="K111" s="768"/>
      <c r="L111" s="768"/>
      <c r="M111" s="768"/>
      <c r="N111" s="769"/>
      <c r="O111" s="25">
        <v>5</v>
      </c>
      <c r="P111" s="24">
        <v>3</v>
      </c>
      <c r="Q111" s="154" t="s">
        <v>9</v>
      </c>
      <c r="R111" s="22" t="s">
        <v>7</v>
      </c>
      <c r="S111" s="23" t="s">
        <v>5</v>
      </c>
      <c r="T111" s="22" t="s">
        <v>4</v>
      </c>
      <c r="U111" s="21" t="s">
        <v>3</v>
      </c>
      <c r="V111" s="20" t="s">
        <v>1</v>
      </c>
      <c r="W111" s="155"/>
      <c r="X111" s="295">
        <f t="shared" si="20"/>
        <v>4325127.53</v>
      </c>
      <c r="Y111" s="295">
        <f t="shared" si="20"/>
        <v>3250000</v>
      </c>
      <c r="Z111" s="296">
        <f t="shared" si="20"/>
        <v>2917000</v>
      </c>
      <c r="AA111" s="8"/>
      <c r="AB111" s="3"/>
    </row>
    <row r="112" spans="1:28" ht="18.75" customHeight="1" x14ac:dyDescent="0.2">
      <c r="A112" s="19"/>
      <c r="B112" s="152"/>
      <c r="C112" s="153"/>
      <c r="D112" s="176"/>
      <c r="E112" s="498"/>
      <c r="F112" s="15"/>
      <c r="G112" s="767" t="s">
        <v>52</v>
      </c>
      <c r="H112" s="768"/>
      <c r="I112" s="768"/>
      <c r="J112" s="768"/>
      <c r="K112" s="768"/>
      <c r="L112" s="768"/>
      <c r="M112" s="768"/>
      <c r="N112" s="769"/>
      <c r="O112" s="25">
        <v>5</v>
      </c>
      <c r="P112" s="24">
        <v>3</v>
      </c>
      <c r="Q112" s="154" t="s">
        <v>51</v>
      </c>
      <c r="R112" s="22" t="s">
        <v>7</v>
      </c>
      <c r="S112" s="23" t="s">
        <v>40</v>
      </c>
      <c r="T112" s="22" t="s">
        <v>4</v>
      </c>
      <c r="U112" s="21" t="s">
        <v>3</v>
      </c>
      <c r="V112" s="20" t="s">
        <v>1</v>
      </c>
      <c r="W112" s="155"/>
      <c r="X112" s="295">
        <f>X115+X118+X121+X124</f>
        <v>4325127.53</v>
      </c>
      <c r="Y112" s="295">
        <f>Y115+Y124</f>
        <v>3250000</v>
      </c>
      <c r="Z112" s="436">
        <f>Z115+Z124</f>
        <v>2917000</v>
      </c>
      <c r="AA112" s="8"/>
      <c r="AB112" s="3"/>
    </row>
    <row r="113" spans="1:28" ht="15" customHeight="1" x14ac:dyDescent="0.2">
      <c r="A113" s="19"/>
      <c r="B113" s="152"/>
      <c r="C113" s="153"/>
      <c r="D113" s="176"/>
      <c r="E113" s="498"/>
      <c r="F113" s="483"/>
      <c r="G113" s="157"/>
      <c r="H113" s="767" t="s">
        <v>50</v>
      </c>
      <c r="I113" s="768"/>
      <c r="J113" s="768"/>
      <c r="K113" s="768"/>
      <c r="L113" s="768"/>
      <c r="M113" s="768"/>
      <c r="N113" s="769"/>
      <c r="O113" s="25">
        <v>5</v>
      </c>
      <c r="P113" s="24">
        <v>3</v>
      </c>
      <c r="Q113" s="154" t="s">
        <v>49</v>
      </c>
      <c r="R113" s="22" t="s">
        <v>7</v>
      </c>
      <c r="S113" s="23" t="s">
        <v>40</v>
      </c>
      <c r="T113" s="22" t="s">
        <v>6</v>
      </c>
      <c r="U113" s="21" t="s">
        <v>3</v>
      </c>
      <c r="V113" s="20" t="s">
        <v>1</v>
      </c>
      <c r="W113" s="155"/>
      <c r="X113" s="295">
        <f t="shared" ref="X113:Z114" si="21">X114</f>
        <v>1086587.29</v>
      </c>
      <c r="Y113" s="295">
        <f t="shared" si="21"/>
        <v>500000</v>
      </c>
      <c r="Z113" s="296">
        <f t="shared" si="21"/>
        <v>167000</v>
      </c>
      <c r="AA113" s="8"/>
      <c r="AB113" s="3"/>
    </row>
    <row r="114" spans="1:28" ht="15" customHeight="1" x14ac:dyDescent="0.2">
      <c r="A114" s="19"/>
      <c r="B114" s="152"/>
      <c r="C114" s="153"/>
      <c r="D114" s="176"/>
      <c r="E114" s="498"/>
      <c r="F114" s="483"/>
      <c r="G114" s="160"/>
      <c r="H114" s="15"/>
      <c r="I114" s="767" t="s">
        <v>48</v>
      </c>
      <c r="J114" s="768"/>
      <c r="K114" s="768"/>
      <c r="L114" s="768"/>
      <c r="M114" s="768"/>
      <c r="N114" s="769"/>
      <c r="O114" s="25">
        <v>5</v>
      </c>
      <c r="P114" s="24">
        <v>3</v>
      </c>
      <c r="Q114" s="154" t="s">
        <v>47</v>
      </c>
      <c r="R114" s="22" t="s">
        <v>7</v>
      </c>
      <c r="S114" s="23" t="s">
        <v>40</v>
      </c>
      <c r="T114" s="22" t="s">
        <v>6</v>
      </c>
      <c r="U114" s="21" t="s">
        <v>46</v>
      </c>
      <c r="V114" s="20" t="s">
        <v>1</v>
      </c>
      <c r="W114" s="155"/>
      <c r="X114" s="295">
        <f t="shared" si="21"/>
        <v>1086587.29</v>
      </c>
      <c r="Y114" s="295">
        <f t="shared" si="21"/>
        <v>500000</v>
      </c>
      <c r="Z114" s="296">
        <f t="shared" si="21"/>
        <v>167000</v>
      </c>
      <c r="AA114" s="8"/>
      <c r="AB114" s="3"/>
    </row>
    <row r="115" spans="1:28" ht="33" customHeight="1" x14ac:dyDescent="0.2">
      <c r="A115" s="19"/>
      <c r="B115" s="152"/>
      <c r="C115" s="153"/>
      <c r="D115" s="176"/>
      <c r="E115" s="498"/>
      <c r="F115" s="483"/>
      <c r="G115" s="160"/>
      <c r="H115" s="485"/>
      <c r="I115" s="487"/>
      <c r="J115" s="789" t="s">
        <v>42</v>
      </c>
      <c r="K115" s="789"/>
      <c r="L115" s="789"/>
      <c r="M115" s="789"/>
      <c r="N115" s="790"/>
      <c r="O115" s="14">
        <v>5</v>
      </c>
      <c r="P115" s="13">
        <v>3</v>
      </c>
      <c r="Q115" s="154" t="s">
        <v>47</v>
      </c>
      <c r="R115" s="10" t="s">
        <v>7</v>
      </c>
      <c r="S115" s="11" t="s">
        <v>40</v>
      </c>
      <c r="T115" s="10" t="s">
        <v>6</v>
      </c>
      <c r="U115" s="9" t="s">
        <v>46</v>
      </c>
      <c r="V115" s="493" t="s">
        <v>37</v>
      </c>
      <c r="W115" s="155"/>
      <c r="X115" s="247">
        <v>1086587.29</v>
      </c>
      <c r="Y115" s="247">
        <v>500000</v>
      </c>
      <c r="Z115" s="434">
        <v>167000</v>
      </c>
      <c r="AA115" s="8"/>
      <c r="AB115" s="3"/>
    </row>
    <row r="116" spans="1:28" ht="33" customHeight="1" x14ac:dyDescent="0.2">
      <c r="A116" s="19"/>
      <c r="B116" s="152"/>
      <c r="C116" s="153"/>
      <c r="D116" s="176"/>
      <c r="E116" s="677"/>
      <c r="F116" s="668"/>
      <c r="G116" s="680"/>
      <c r="H116" s="670"/>
      <c r="I116" s="671"/>
      <c r="J116" s="74"/>
      <c r="K116" s="74"/>
      <c r="L116" s="74"/>
      <c r="M116" s="75" t="s">
        <v>359</v>
      </c>
      <c r="N116" s="673"/>
      <c r="O116" s="14">
        <v>5</v>
      </c>
      <c r="P116" s="13">
        <v>3</v>
      </c>
      <c r="Q116" s="154" t="s">
        <v>47</v>
      </c>
      <c r="R116" s="10" t="s">
        <v>7</v>
      </c>
      <c r="S116" s="11" t="s">
        <v>40</v>
      </c>
      <c r="T116" s="10" t="s">
        <v>6</v>
      </c>
      <c r="U116" s="9" t="s">
        <v>358</v>
      </c>
      <c r="V116" s="667"/>
      <c r="W116" s="155"/>
      <c r="X116" s="435">
        <f>X117</f>
        <v>0</v>
      </c>
      <c r="Y116" s="435">
        <f t="shared" ref="Y116:Z116" si="22">Y117</f>
        <v>0</v>
      </c>
      <c r="Z116" s="436">
        <f t="shared" si="22"/>
        <v>0</v>
      </c>
      <c r="AA116" s="8"/>
      <c r="AB116" s="676"/>
    </row>
    <row r="117" spans="1:28" ht="33" customHeight="1" x14ac:dyDescent="0.2">
      <c r="A117" s="19"/>
      <c r="B117" s="152"/>
      <c r="C117" s="153"/>
      <c r="D117" s="176"/>
      <c r="E117" s="677"/>
      <c r="F117" s="668"/>
      <c r="G117" s="680"/>
      <c r="H117" s="670"/>
      <c r="I117" s="671"/>
      <c r="J117" s="74"/>
      <c r="K117" s="74"/>
      <c r="L117" s="74"/>
      <c r="M117" s="673" t="s">
        <v>360</v>
      </c>
      <c r="N117" s="673"/>
      <c r="O117" s="14">
        <v>5</v>
      </c>
      <c r="P117" s="13">
        <v>3</v>
      </c>
      <c r="Q117" s="154" t="s">
        <v>47</v>
      </c>
      <c r="R117" s="10" t="s">
        <v>7</v>
      </c>
      <c r="S117" s="11" t="s">
        <v>40</v>
      </c>
      <c r="T117" s="10" t="s">
        <v>6</v>
      </c>
      <c r="U117" s="9" t="s">
        <v>358</v>
      </c>
      <c r="V117" s="667"/>
      <c r="W117" s="155"/>
      <c r="X117" s="435">
        <f>X118</f>
        <v>0</v>
      </c>
      <c r="Y117" s="435">
        <f>Y118</f>
        <v>0</v>
      </c>
      <c r="Z117" s="436">
        <f>Z118</f>
        <v>0</v>
      </c>
      <c r="AA117" s="8"/>
      <c r="AB117" s="676"/>
    </row>
    <row r="118" spans="1:28" ht="33" customHeight="1" x14ac:dyDescent="0.2">
      <c r="A118" s="19"/>
      <c r="B118" s="152"/>
      <c r="C118" s="153"/>
      <c r="D118" s="176"/>
      <c r="E118" s="677"/>
      <c r="F118" s="668"/>
      <c r="G118" s="680"/>
      <c r="H118" s="670"/>
      <c r="I118" s="671"/>
      <c r="J118" s="74"/>
      <c r="K118" s="74"/>
      <c r="L118" s="74"/>
      <c r="M118" s="673" t="s">
        <v>360</v>
      </c>
      <c r="N118" s="673"/>
      <c r="O118" s="14">
        <v>5</v>
      </c>
      <c r="P118" s="13">
        <v>3</v>
      </c>
      <c r="Q118" s="154" t="s">
        <v>47</v>
      </c>
      <c r="R118" s="10" t="s">
        <v>7</v>
      </c>
      <c r="S118" s="11" t="s">
        <v>40</v>
      </c>
      <c r="T118" s="10" t="s">
        <v>6</v>
      </c>
      <c r="U118" s="9" t="s">
        <v>358</v>
      </c>
      <c r="V118" s="667">
        <v>410</v>
      </c>
      <c r="W118" s="155"/>
      <c r="X118" s="247"/>
      <c r="Y118" s="247"/>
      <c r="Z118" s="434"/>
      <c r="AA118" s="8"/>
      <c r="AB118" s="676"/>
    </row>
    <row r="119" spans="1:28" ht="33" customHeight="1" x14ac:dyDescent="0.2">
      <c r="A119" s="19"/>
      <c r="B119" s="152"/>
      <c r="C119" s="153"/>
      <c r="D119" s="176"/>
      <c r="E119" s="677"/>
      <c r="F119" s="668"/>
      <c r="G119" s="680"/>
      <c r="H119" s="670"/>
      <c r="I119" s="671"/>
      <c r="J119" s="74"/>
      <c r="K119" s="74"/>
      <c r="L119" s="74"/>
      <c r="M119" s="670" t="s">
        <v>362</v>
      </c>
      <c r="N119" s="673"/>
      <c r="O119" s="14">
        <v>5</v>
      </c>
      <c r="P119" s="13">
        <v>3</v>
      </c>
      <c r="Q119" s="12"/>
      <c r="R119" s="10">
        <v>85</v>
      </c>
      <c r="S119" s="11">
        <v>6</v>
      </c>
      <c r="T119" s="10">
        <v>1</v>
      </c>
      <c r="U119" s="9">
        <v>55550</v>
      </c>
      <c r="V119" s="667"/>
      <c r="W119" s="155"/>
      <c r="X119" s="435">
        <f>X120</f>
        <v>0</v>
      </c>
      <c r="Y119" s="435">
        <f t="shared" ref="Y119:Z119" si="23">Y120</f>
        <v>0</v>
      </c>
      <c r="Z119" s="436">
        <f t="shared" si="23"/>
        <v>0</v>
      </c>
      <c r="AA119" s="8"/>
      <c r="AB119" s="676"/>
    </row>
    <row r="120" spans="1:28" ht="15.6" customHeight="1" x14ac:dyDescent="0.2">
      <c r="A120" s="19"/>
      <c r="B120" s="152"/>
      <c r="C120" s="153"/>
      <c r="D120" s="176"/>
      <c r="E120" s="498"/>
      <c r="F120" s="483"/>
      <c r="G120" s="160"/>
      <c r="H120" s="485"/>
      <c r="I120" s="487"/>
      <c r="J120" s="74"/>
      <c r="K120" s="74"/>
      <c r="L120" s="74"/>
      <c r="M120" s="672" t="s">
        <v>363</v>
      </c>
      <c r="N120" s="494">
        <v>25</v>
      </c>
      <c r="O120" s="14">
        <v>5</v>
      </c>
      <c r="P120" s="13">
        <v>3</v>
      </c>
      <c r="Q120" s="12"/>
      <c r="R120" s="10">
        <v>85</v>
      </c>
      <c r="S120" s="11">
        <v>6</v>
      </c>
      <c r="T120" s="10">
        <v>1</v>
      </c>
      <c r="U120" s="9">
        <v>55550</v>
      </c>
      <c r="V120" s="493"/>
      <c r="W120" s="155"/>
      <c r="X120" s="435">
        <f>X121</f>
        <v>0</v>
      </c>
      <c r="Y120" s="435">
        <f>Y121</f>
        <v>0</v>
      </c>
      <c r="Z120" s="436">
        <f>Z121</f>
        <v>0</v>
      </c>
      <c r="AA120" s="8"/>
      <c r="AB120" s="3"/>
    </row>
    <row r="121" spans="1:28" ht="36" customHeight="1" x14ac:dyDescent="0.2">
      <c r="A121" s="19"/>
      <c r="B121" s="152"/>
      <c r="C121" s="153"/>
      <c r="D121" s="176"/>
      <c r="E121" s="498"/>
      <c r="F121" s="483"/>
      <c r="G121" s="160"/>
      <c r="H121" s="485"/>
      <c r="I121" s="487"/>
      <c r="J121" s="74"/>
      <c r="K121" s="74"/>
      <c r="L121" s="74"/>
      <c r="M121" s="482" t="s">
        <v>42</v>
      </c>
      <c r="N121" s="494">
        <v>25</v>
      </c>
      <c r="O121" s="14">
        <v>5</v>
      </c>
      <c r="P121" s="13">
        <v>3</v>
      </c>
      <c r="Q121" s="12"/>
      <c r="R121" s="10">
        <v>85</v>
      </c>
      <c r="S121" s="11">
        <v>6</v>
      </c>
      <c r="T121" s="10">
        <v>1</v>
      </c>
      <c r="U121" s="9">
        <v>55550</v>
      </c>
      <c r="V121" s="493">
        <v>410</v>
      </c>
      <c r="W121" s="155"/>
      <c r="X121" s="247"/>
      <c r="Y121" s="247"/>
      <c r="Z121" s="434"/>
      <c r="AA121" s="8"/>
      <c r="AB121" s="3"/>
    </row>
    <row r="122" spans="1:28" ht="33.75" customHeight="1" x14ac:dyDescent="0.2">
      <c r="A122" s="19"/>
      <c r="B122" s="152"/>
      <c r="C122" s="153"/>
      <c r="D122" s="176"/>
      <c r="E122" s="498"/>
      <c r="F122" s="483"/>
      <c r="G122" s="160"/>
      <c r="H122" s="767" t="s">
        <v>45</v>
      </c>
      <c r="I122" s="768"/>
      <c r="J122" s="783"/>
      <c r="K122" s="783"/>
      <c r="L122" s="783"/>
      <c r="M122" s="783"/>
      <c r="N122" s="784"/>
      <c r="O122" s="35">
        <v>5</v>
      </c>
      <c r="P122" s="34">
        <v>3</v>
      </c>
      <c r="Q122" s="432" t="s">
        <v>44</v>
      </c>
      <c r="R122" s="100" t="s">
        <v>7</v>
      </c>
      <c r="S122" s="101" t="s">
        <v>40</v>
      </c>
      <c r="T122" s="100" t="s">
        <v>39</v>
      </c>
      <c r="U122" s="102" t="s">
        <v>3</v>
      </c>
      <c r="V122" s="33" t="s">
        <v>1</v>
      </c>
      <c r="W122" s="433"/>
      <c r="X122" s="299">
        <f>X123</f>
        <v>3238540.24</v>
      </c>
      <c r="Y122" s="299">
        <f>Y123</f>
        <v>2750000</v>
      </c>
      <c r="Z122" s="300">
        <f>Z123</f>
        <v>2750000</v>
      </c>
      <c r="AA122" s="8"/>
      <c r="AB122" s="3"/>
    </row>
    <row r="123" spans="1:28" ht="15" customHeight="1" x14ac:dyDescent="0.2">
      <c r="A123" s="19"/>
      <c r="B123" s="152"/>
      <c r="C123" s="153"/>
      <c r="D123" s="176"/>
      <c r="E123" s="498"/>
      <c r="F123" s="483"/>
      <c r="G123" s="160"/>
      <c r="H123" s="15"/>
      <c r="I123" s="767" t="s">
        <v>43</v>
      </c>
      <c r="J123" s="768"/>
      <c r="K123" s="768"/>
      <c r="L123" s="768"/>
      <c r="M123" s="768"/>
      <c r="N123" s="769"/>
      <c r="O123" s="25">
        <v>5</v>
      </c>
      <c r="P123" s="24">
        <v>3</v>
      </c>
      <c r="Q123" s="154" t="s">
        <v>41</v>
      </c>
      <c r="R123" s="22" t="s">
        <v>7</v>
      </c>
      <c r="S123" s="23" t="s">
        <v>40</v>
      </c>
      <c r="T123" s="22" t="s">
        <v>39</v>
      </c>
      <c r="U123" s="21" t="s">
        <v>38</v>
      </c>
      <c r="V123" s="20" t="s">
        <v>1</v>
      </c>
      <c r="W123" s="155"/>
      <c r="X123" s="295">
        <f t="shared" ref="X123:Z123" si="24">X124</f>
        <v>3238540.24</v>
      </c>
      <c r="Y123" s="295">
        <f t="shared" si="24"/>
        <v>2750000</v>
      </c>
      <c r="Z123" s="296">
        <f t="shared" si="24"/>
        <v>2750000</v>
      </c>
      <c r="AA123" s="8"/>
      <c r="AB123" s="3"/>
    </row>
    <row r="124" spans="1:28" ht="32.25" customHeight="1" x14ac:dyDescent="0.2">
      <c r="A124" s="19"/>
      <c r="B124" s="152"/>
      <c r="C124" s="153"/>
      <c r="D124" s="177"/>
      <c r="E124" s="158"/>
      <c r="F124" s="484"/>
      <c r="G124" s="159"/>
      <c r="H124" s="485"/>
      <c r="I124" s="487"/>
      <c r="J124" s="789" t="s">
        <v>42</v>
      </c>
      <c r="K124" s="789"/>
      <c r="L124" s="789"/>
      <c r="M124" s="789"/>
      <c r="N124" s="790"/>
      <c r="O124" s="14">
        <v>5</v>
      </c>
      <c r="P124" s="13">
        <v>3</v>
      </c>
      <c r="Q124" s="154" t="s">
        <v>41</v>
      </c>
      <c r="R124" s="22" t="s">
        <v>7</v>
      </c>
      <c r="S124" s="23" t="s">
        <v>40</v>
      </c>
      <c r="T124" s="22" t="s">
        <v>39</v>
      </c>
      <c r="U124" s="21" t="s">
        <v>38</v>
      </c>
      <c r="V124" s="493" t="s">
        <v>37</v>
      </c>
      <c r="W124" s="155"/>
      <c r="X124" s="247">
        <v>3238540.24</v>
      </c>
      <c r="Y124" s="247">
        <v>2750000</v>
      </c>
      <c r="Z124" s="247">
        <v>2750000</v>
      </c>
      <c r="AA124" s="8"/>
      <c r="AB124" s="3"/>
    </row>
    <row r="125" spans="1:28" ht="29.25" customHeight="1" x14ac:dyDescent="0.2">
      <c r="A125" s="19"/>
      <c r="B125" s="152"/>
      <c r="C125" s="153"/>
      <c r="D125" s="749" t="s">
        <v>36</v>
      </c>
      <c r="E125" s="776"/>
      <c r="F125" s="776"/>
      <c r="G125" s="776"/>
      <c r="H125" s="776"/>
      <c r="I125" s="776"/>
      <c r="J125" s="781"/>
      <c r="K125" s="781"/>
      <c r="L125" s="781"/>
      <c r="M125" s="781"/>
      <c r="N125" s="782"/>
      <c r="O125" s="31">
        <v>8</v>
      </c>
      <c r="P125" s="30" t="s">
        <v>1</v>
      </c>
      <c r="Q125" s="432" t="s">
        <v>1</v>
      </c>
      <c r="R125" s="530" t="s">
        <v>1</v>
      </c>
      <c r="S125" s="401" t="s">
        <v>1</v>
      </c>
      <c r="T125" s="530" t="s">
        <v>1</v>
      </c>
      <c r="U125" s="543" t="s">
        <v>1</v>
      </c>
      <c r="V125" s="29" t="s">
        <v>1</v>
      </c>
      <c r="W125" s="433"/>
      <c r="X125" s="301">
        <f t="shared" ref="X125:Z130" si="25">X126</f>
        <v>4362562</v>
      </c>
      <c r="Y125" s="301">
        <f t="shared" si="25"/>
        <v>2800000</v>
      </c>
      <c r="Z125" s="302">
        <f t="shared" si="25"/>
        <v>2800000</v>
      </c>
      <c r="AA125" s="8"/>
      <c r="AB125" s="3"/>
    </row>
    <row r="126" spans="1:28" ht="15" customHeight="1" thickBot="1" x14ac:dyDescent="0.25">
      <c r="A126" s="19"/>
      <c r="B126" s="152"/>
      <c r="C126" s="153"/>
      <c r="D126" s="176"/>
      <c r="E126" s="778" t="s">
        <v>35</v>
      </c>
      <c r="F126" s="779"/>
      <c r="G126" s="779"/>
      <c r="H126" s="779"/>
      <c r="I126" s="779"/>
      <c r="J126" s="779"/>
      <c r="K126" s="779"/>
      <c r="L126" s="779"/>
      <c r="M126" s="779"/>
      <c r="N126" s="780"/>
      <c r="O126" s="82">
        <v>8</v>
      </c>
      <c r="P126" s="83">
        <v>1</v>
      </c>
      <c r="Q126" s="440" t="s">
        <v>1</v>
      </c>
      <c r="R126" s="379" t="s">
        <v>1</v>
      </c>
      <c r="S126" s="378" t="s">
        <v>1</v>
      </c>
      <c r="T126" s="379" t="s">
        <v>1</v>
      </c>
      <c r="U126" s="380" t="s">
        <v>1</v>
      </c>
      <c r="V126" s="87" t="s">
        <v>1</v>
      </c>
      <c r="W126" s="441"/>
      <c r="X126" s="293">
        <f>X130+X129</f>
        <v>4362562</v>
      </c>
      <c r="Y126" s="293">
        <f>Y128+Y134+Y138</f>
        <v>2800000</v>
      </c>
      <c r="Z126" s="294">
        <f>Z128+Z134+Z138</f>
        <v>2800000</v>
      </c>
      <c r="AA126" s="8"/>
      <c r="AB126" s="3"/>
    </row>
    <row r="127" spans="1:28" ht="28.9" customHeight="1" thickBot="1" x14ac:dyDescent="0.25">
      <c r="A127" s="19"/>
      <c r="B127" s="152"/>
      <c r="C127" s="153"/>
      <c r="D127" s="176"/>
      <c r="E127" s="446"/>
      <c r="F127" s="640"/>
      <c r="G127" s="640"/>
      <c r="H127" s="640"/>
      <c r="I127" s="640"/>
      <c r="J127" s="640"/>
      <c r="K127" s="640"/>
      <c r="L127" s="640"/>
      <c r="M127" s="639" t="s">
        <v>326</v>
      </c>
      <c r="N127" s="88">
        <v>615</v>
      </c>
      <c r="O127" s="25">
        <v>8</v>
      </c>
      <c r="P127" s="24">
        <v>1</v>
      </c>
      <c r="Q127" s="12" t="s">
        <v>30</v>
      </c>
      <c r="R127" s="22" t="s">
        <v>26</v>
      </c>
      <c r="S127" s="23">
        <v>1</v>
      </c>
      <c r="T127" s="22" t="s">
        <v>6</v>
      </c>
      <c r="U127" s="21">
        <v>70005</v>
      </c>
      <c r="V127" s="265" t="s">
        <v>23</v>
      </c>
      <c r="W127" s="256"/>
      <c r="X127" s="266">
        <v>280000</v>
      </c>
      <c r="Y127" s="266">
        <v>280000</v>
      </c>
      <c r="Z127" s="266">
        <v>280000</v>
      </c>
      <c r="AA127" s="8"/>
      <c r="AB127" s="645"/>
    </row>
    <row r="128" spans="1:28" ht="15" customHeight="1" x14ac:dyDescent="0.2">
      <c r="A128" s="19"/>
      <c r="B128" s="152"/>
      <c r="C128" s="153"/>
      <c r="D128" s="176"/>
      <c r="E128" s="446"/>
      <c r="F128" s="640"/>
      <c r="G128" s="640"/>
      <c r="H128" s="640"/>
      <c r="I128" s="640"/>
      <c r="J128" s="640"/>
      <c r="K128" s="640"/>
      <c r="L128" s="640"/>
      <c r="M128" s="639" t="s">
        <v>342</v>
      </c>
      <c r="N128" s="88">
        <v>615</v>
      </c>
      <c r="O128" s="25">
        <v>8</v>
      </c>
      <c r="P128" s="24">
        <v>1</v>
      </c>
      <c r="Q128" s="12" t="s">
        <v>30</v>
      </c>
      <c r="R128" s="22" t="s">
        <v>26</v>
      </c>
      <c r="S128" s="23">
        <v>1</v>
      </c>
      <c r="T128" s="22" t="s">
        <v>6</v>
      </c>
      <c r="U128" s="21">
        <v>0</v>
      </c>
      <c r="V128" s="262"/>
      <c r="W128" s="256"/>
      <c r="X128" s="263">
        <v>280000</v>
      </c>
      <c r="Y128" s="263">
        <v>280000</v>
      </c>
      <c r="Z128" s="263">
        <v>280000</v>
      </c>
      <c r="AA128" s="8"/>
      <c r="AB128" s="645"/>
    </row>
    <row r="129" spans="1:28" ht="15" customHeight="1" x14ac:dyDescent="0.2">
      <c r="A129" s="19"/>
      <c r="B129" s="152"/>
      <c r="C129" s="153"/>
      <c r="D129" s="176"/>
      <c r="E129" s="446"/>
      <c r="F129" s="640"/>
      <c r="G129" s="640"/>
      <c r="H129" s="640"/>
      <c r="I129" s="640"/>
      <c r="J129" s="640"/>
      <c r="K129" s="640"/>
      <c r="L129" s="640"/>
      <c r="M129" s="383" t="s">
        <v>344</v>
      </c>
      <c r="N129" s="641"/>
      <c r="O129" s="25">
        <v>8</v>
      </c>
      <c r="P129" s="24">
        <v>1</v>
      </c>
      <c r="Q129" s="12" t="s">
        <v>30</v>
      </c>
      <c r="R129" s="22" t="s">
        <v>26</v>
      </c>
      <c r="S129" s="23">
        <v>1</v>
      </c>
      <c r="T129" s="22" t="s">
        <v>6</v>
      </c>
      <c r="U129" s="21">
        <v>0</v>
      </c>
      <c r="V129" s="87"/>
      <c r="W129" s="441"/>
      <c r="X129" s="649">
        <v>280000</v>
      </c>
      <c r="Y129" s="649">
        <v>280000</v>
      </c>
      <c r="Z129" s="649">
        <v>280000</v>
      </c>
      <c r="AA129" s="8"/>
      <c r="AB129" s="645"/>
    </row>
    <row r="130" spans="1:28" ht="30.75" customHeight="1" x14ac:dyDescent="0.2">
      <c r="A130" s="19"/>
      <c r="B130" s="152"/>
      <c r="C130" s="153"/>
      <c r="D130" s="176"/>
      <c r="E130" s="156"/>
      <c r="F130" s="767" t="s">
        <v>329</v>
      </c>
      <c r="G130" s="767"/>
      <c r="H130" s="767"/>
      <c r="I130" s="767"/>
      <c r="J130" s="767"/>
      <c r="K130" s="767"/>
      <c r="L130" s="767"/>
      <c r="M130" s="767"/>
      <c r="N130" s="794"/>
      <c r="O130" s="14">
        <v>8</v>
      </c>
      <c r="P130" s="13">
        <v>1</v>
      </c>
      <c r="Q130" s="154" t="s">
        <v>34</v>
      </c>
      <c r="R130" s="10" t="s">
        <v>26</v>
      </c>
      <c r="S130" s="11" t="s">
        <v>5</v>
      </c>
      <c r="T130" s="10" t="s">
        <v>4</v>
      </c>
      <c r="U130" s="9" t="s">
        <v>3</v>
      </c>
      <c r="V130" s="493" t="s">
        <v>1</v>
      </c>
      <c r="W130" s="155"/>
      <c r="X130" s="435">
        <f>X131</f>
        <v>4082562</v>
      </c>
      <c r="Y130" s="435">
        <f t="shared" si="25"/>
        <v>2520000</v>
      </c>
      <c r="Z130" s="436">
        <f t="shared" si="25"/>
        <v>2520000</v>
      </c>
      <c r="AA130" s="8"/>
      <c r="AB130" s="3"/>
    </row>
    <row r="131" spans="1:28" ht="29.25" customHeight="1" x14ac:dyDescent="0.2">
      <c r="A131" s="19"/>
      <c r="B131" s="152"/>
      <c r="C131" s="153"/>
      <c r="D131" s="176"/>
      <c r="E131" s="498"/>
      <c r="F131" s="15"/>
      <c r="G131" s="795" t="s">
        <v>33</v>
      </c>
      <c r="H131" s="783"/>
      <c r="I131" s="783"/>
      <c r="J131" s="783"/>
      <c r="K131" s="783"/>
      <c r="L131" s="783"/>
      <c r="M131" s="783"/>
      <c r="N131" s="784"/>
      <c r="O131" s="35">
        <v>8</v>
      </c>
      <c r="P131" s="34">
        <v>1</v>
      </c>
      <c r="Q131" s="432" t="s">
        <v>32</v>
      </c>
      <c r="R131" s="100" t="s">
        <v>26</v>
      </c>
      <c r="S131" s="101" t="s">
        <v>25</v>
      </c>
      <c r="T131" s="100" t="s">
        <v>4</v>
      </c>
      <c r="U131" s="102" t="s">
        <v>3</v>
      </c>
      <c r="V131" s="33" t="s">
        <v>1</v>
      </c>
      <c r="W131" s="433"/>
      <c r="X131" s="299">
        <f>X132</f>
        <v>4082562</v>
      </c>
      <c r="Y131" s="299">
        <f t="shared" ref="X131:Z133" si="26">Y132</f>
        <v>2520000</v>
      </c>
      <c r="Z131" s="300">
        <f t="shared" si="26"/>
        <v>2520000</v>
      </c>
      <c r="AA131" s="8"/>
      <c r="AB131" s="3"/>
    </row>
    <row r="132" spans="1:28" ht="15" customHeight="1" x14ac:dyDescent="0.2">
      <c r="A132" s="19"/>
      <c r="B132" s="152"/>
      <c r="C132" s="153"/>
      <c r="D132" s="176"/>
      <c r="E132" s="498"/>
      <c r="F132" s="483"/>
      <c r="G132" s="157"/>
      <c r="H132" s="767" t="s">
        <v>31</v>
      </c>
      <c r="I132" s="768"/>
      <c r="J132" s="768"/>
      <c r="K132" s="768"/>
      <c r="L132" s="768"/>
      <c r="M132" s="768"/>
      <c r="N132" s="769"/>
      <c r="O132" s="25">
        <v>8</v>
      </c>
      <c r="P132" s="24">
        <v>1</v>
      </c>
      <c r="Q132" s="154" t="s">
        <v>30</v>
      </c>
      <c r="R132" s="22" t="s">
        <v>26</v>
      </c>
      <c r="S132" s="23" t="s">
        <v>25</v>
      </c>
      <c r="T132" s="22" t="s">
        <v>6</v>
      </c>
      <c r="U132" s="21" t="s">
        <v>3</v>
      </c>
      <c r="V132" s="20" t="s">
        <v>1</v>
      </c>
      <c r="W132" s="155"/>
      <c r="X132" s="295">
        <f>X133+X135+X138</f>
        <v>4082562</v>
      </c>
      <c r="Y132" s="295">
        <f t="shared" ref="Y132:Z132" si="27">Y133+Y135</f>
        <v>2520000</v>
      </c>
      <c r="Z132" s="436">
        <f t="shared" si="27"/>
        <v>2520000</v>
      </c>
      <c r="AA132" s="8"/>
      <c r="AB132" s="3"/>
    </row>
    <row r="133" spans="1:28" ht="15" customHeight="1" x14ac:dyDescent="0.2">
      <c r="A133" s="19"/>
      <c r="B133" s="152"/>
      <c r="C133" s="153"/>
      <c r="D133" s="176"/>
      <c r="E133" s="498"/>
      <c r="F133" s="483"/>
      <c r="G133" s="160"/>
      <c r="H133" s="15"/>
      <c r="I133" s="767" t="s">
        <v>29</v>
      </c>
      <c r="J133" s="768"/>
      <c r="K133" s="768"/>
      <c r="L133" s="768"/>
      <c r="M133" s="768"/>
      <c r="N133" s="769"/>
      <c r="O133" s="25">
        <v>8</v>
      </c>
      <c r="P133" s="24">
        <v>1</v>
      </c>
      <c r="Q133" s="154" t="s">
        <v>27</v>
      </c>
      <c r="R133" s="22" t="s">
        <v>26</v>
      </c>
      <c r="S133" s="23" t="s">
        <v>25</v>
      </c>
      <c r="T133" s="22" t="s">
        <v>6</v>
      </c>
      <c r="U133" s="21" t="s">
        <v>24</v>
      </c>
      <c r="V133" s="20" t="s">
        <v>1</v>
      </c>
      <c r="W133" s="155"/>
      <c r="X133" s="295">
        <f t="shared" si="26"/>
        <v>3712100</v>
      </c>
      <c r="Y133" s="295">
        <f t="shared" si="26"/>
        <v>2520000</v>
      </c>
      <c r="Z133" s="296">
        <f t="shared" si="26"/>
        <v>2520000</v>
      </c>
      <c r="AA133" s="8"/>
      <c r="AB133" s="3"/>
    </row>
    <row r="134" spans="1:28" ht="15" customHeight="1" x14ac:dyDescent="0.2">
      <c r="A134" s="19"/>
      <c r="B134" s="152"/>
      <c r="C134" s="153"/>
      <c r="D134" s="177"/>
      <c r="E134" s="158"/>
      <c r="F134" s="484"/>
      <c r="G134" s="159"/>
      <c r="H134" s="485"/>
      <c r="I134" s="487"/>
      <c r="J134" s="789" t="s">
        <v>28</v>
      </c>
      <c r="K134" s="789"/>
      <c r="L134" s="789"/>
      <c r="M134" s="789"/>
      <c r="N134" s="790"/>
      <c r="O134" s="14">
        <v>8</v>
      </c>
      <c r="P134" s="13">
        <v>1</v>
      </c>
      <c r="Q134" s="154" t="s">
        <v>27</v>
      </c>
      <c r="R134" s="10" t="s">
        <v>26</v>
      </c>
      <c r="S134" s="11" t="s">
        <v>25</v>
      </c>
      <c r="T134" s="10" t="s">
        <v>6</v>
      </c>
      <c r="U134" s="9" t="s">
        <v>24</v>
      </c>
      <c r="V134" s="493" t="s">
        <v>23</v>
      </c>
      <c r="W134" s="155"/>
      <c r="X134" s="247">
        <v>3712100</v>
      </c>
      <c r="Y134" s="247">
        <v>2520000</v>
      </c>
      <c r="Z134" s="434">
        <v>2520000</v>
      </c>
      <c r="AA134" s="8"/>
      <c r="AB134" s="3"/>
    </row>
    <row r="135" spans="1:28" ht="15" customHeight="1" x14ac:dyDescent="0.2">
      <c r="A135" s="19"/>
      <c r="B135" s="152"/>
      <c r="C135" s="153"/>
      <c r="D135" s="177"/>
      <c r="E135" s="158"/>
      <c r="F135" s="583"/>
      <c r="G135" s="159"/>
      <c r="H135" s="584"/>
      <c r="I135" s="587"/>
      <c r="J135" s="74"/>
      <c r="K135" s="74"/>
      <c r="L135" s="74"/>
      <c r="M135" s="585" t="s">
        <v>285</v>
      </c>
      <c r="N135" s="586"/>
      <c r="O135" s="14">
        <v>8</v>
      </c>
      <c r="P135" s="13">
        <v>1</v>
      </c>
      <c r="Q135" s="154"/>
      <c r="R135" s="10">
        <v>81</v>
      </c>
      <c r="S135" s="11">
        <v>2</v>
      </c>
      <c r="T135" s="10">
        <v>1</v>
      </c>
      <c r="U135" s="9">
        <v>95555</v>
      </c>
      <c r="V135" s="580"/>
      <c r="W135" s="155"/>
      <c r="X135" s="435">
        <f>X136</f>
        <v>47462</v>
      </c>
      <c r="Y135" s="435">
        <f t="shared" ref="Y135:Z135" si="28">Y138</f>
        <v>0</v>
      </c>
      <c r="Z135" s="436">
        <f t="shared" si="28"/>
        <v>0</v>
      </c>
      <c r="AA135" s="8"/>
      <c r="AB135" s="3"/>
    </row>
    <row r="136" spans="1:28" ht="15" customHeight="1" x14ac:dyDescent="0.2">
      <c r="A136" s="19"/>
      <c r="B136" s="152"/>
      <c r="C136" s="153"/>
      <c r="D136" s="697"/>
      <c r="E136" s="158"/>
      <c r="F136" s="688"/>
      <c r="G136" s="159"/>
      <c r="H136" s="689"/>
      <c r="I136" s="691"/>
      <c r="J136" s="74"/>
      <c r="K136" s="74"/>
      <c r="L136" s="74"/>
      <c r="M136" s="692" t="s">
        <v>28</v>
      </c>
      <c r="N136" s="693"/>
      <c r="O136" s="14">
        <v>8</v>
      </c>
      <c r="P136" s="13">
        <v>1</v>
      </c>
      <c r="Q136" s="154"/>
      <c r="R136" s="10">
        <v>81</v>
      </c>
      <c r="S136" s="11">
        <v>2</v>
      </c>
      <c r="T136" s="10">
        <v>1</v>
      </c>
      <c r="U136" s="9">
        <v>95555</v>
      </c>
      <c r="V136" s="687">
        <v>610</v>
      </c>
      <c r="W136" s="155"/>
      <c r="X136" s="247">
        <v>47462</v>
      </c>
      <c r="Y136" s="434"/>
      <c r="Z136" s="434"/>
      <c r="AA136" s="8"/>
      <c r="AB136" s="696"/>
    </row>
    <row r="137" spans="1:28" ht="15" customHeight="1" x14ac:dyDescent="0.2">
      <c r="A137" s="19"/>
      <c r="B137" s="152"/>
      <c r="C137" s="153"/>
      <c r="D137" s="697"/>
      <c r="E137" s="158"/>
      <c r="F137" s="688"/>
      <c r="G137" s="159"/>
      <c r="H137" s="689"/>
      <c r="I137" s="691"/>
      <c r="J137" s="74"/>
      <c r="K137" s="74"/>
      <c r="L137" s="74"/>
      <c r="M137" s="689" t="s">
        <v>371</v>
      </c>
      <c r="N137" s="693"/>
      <c r="O137" s="14">
        <v>8</v>
      </c>
      <c r="P137" s="13">
        <v>1</v>
      </c>
      <c r="Q137" s="154"/>
      <c r="R137" s="10">
        <v>81</v>
      </c>
      <c r="S137" s="11">
        <v>2</v>
      </c>
      <c r="T137" s="10">
        <v>2</v>
      </c>
      <c r="U137" s="9">
        <v>67777</v>
      </c>
      <c r="V137" s="687"/>
      <c r="W137" s="155"/>
      <c r="X137" s="435"/>
      <c r="Y137" s="435"/>
      <c r="Z137" s="436"/>
      <c r="AA137" s="8"/>
      <c r="AB137" s="696"/>
    </row>
    <row r="138" spans="1:28" ht="15" customHeight="1" x14ac:dyDescent="0.2">
      <c r="A138" s="19"/>
      <c r="B138" s="152"/>
      <c r="C138" s="153"/>
      <c r="D138" s="177"/>
      <c r="E138" s="158"/>
      <c r="F138" s="583"/>
      <c r="G138" s="159"/>
      <c r="H138" s="584"/>
      <c r="I138" s="587"/>
      <c r="J138" s="74"/>
      <c r="K138" s="74"/>
      <c r="L138" s="74"/>
      <c r="M138" s="689" t="s">
        <v>371</v>
      </c>
      <c r="N138" s="586"/>
      <c r="O138" s="14">
        <v>8</v>
      </c>
      <c r="P138" s="13">
        <v>1</v>
      </c>
      <c r="Q138" s="154"/>
      <c r="R138" s="10">
        <v>81</v>
      </c>
      <c r="S138" s="11">
        <v>2</v>
      </c>
      <c r="T138" s="10">
        <v>2</v>
      </c>
      <c r="U138" s="9">
        <v>67777</v>
      </c>
      <c r="V138" s="580">
        <v>610</v>
      </c>
      <c r="W138" s="155"/>
      <c r="X138" s="247">
        <v>323000</v>
      </c>
      <c r="Y138" s="434"/>
      <c r="Z138" s="434"/>
      <c r="AA138" s="8"/>
      <c r="AB138" s="3"/>
    </row>
    <row r="139" spans="1:28" ht="15" customHeight="1" x14ac:dyDescent="0.2">
      <c r="A139" s="19"/>
      <c r="B139" s="152"/>
      <c r="C139" s="153"/>
      <c r="D139" s="749" t="s">
        <v>22</v>
      </c>
      <c r="E139" s="776"/>
      <c r="F139" s="776"/>
      <c r="G139" s="776"/>
      <c r="H139" s="776"/>
      <c r="I139" s="776"/>
      <c r="J139" s="781"/>
      <c r="K139" s="781"/>
      <c r="L139" s="781"/>
      <c r="M139" s="781"/>
      <c r="N139" s="782"/>
      <c r="O139" s="31">
        <v>10</v>
      </c>
      <c r="P139" s="30" t="s">
        <v>1</v>
      </c>
      <c r="Q139" s="432" t="s">
        <v>1</v>
      </c>
      <c r="R139" s="103" t="s">
        <v>1</v>
      </c>
      <c r="S139" s="104" t="s">
        <v>1</v>
      </c>
      <c r="T139" s="103" t="s">
        <v>1</v>
      </c>
      <c r="U139" s="105" t="s">
        <v>1</v>
      </c>
      <c r="V139" s="29" t="s">
        <v>1</v>
      </c>
      <c r="W139" s="433"/>
      <c r="X139" s="301">
        <f>X140</f>
        <v>129428.52</v>
      </c>
      <c r="Y139" s="301">
        <f>Y140</f>
        <v>130000</v>
      </c>
      <c r="Z139" s="479">
        <f>Z140</f>
        <v>130000</v>
      </c>
      <c r="AA139" s="8"/>
      <c r="AB139" s="3"/>
    </row>
    <row r="140" spans="1:28" ht="15" customHeight="1" x14ac:dyDescent="0.2">
      <c r="A140" s="19"/>
      <c r="B140" s="152"/>
      <c r="C140" s="153"/>
      <c r="D140" s="176"/>
      <c r="E140" s="778" t="s">
        <v>21</v>
      </c>
      <c r="F140" s="779"/>
      <c r="G140" s="779"/>
      <c r="H140" s="779"/>
      <c r="I140" s="779"/>
      <c r="J140" s="779"/>
      <c r="K140" s="779"/>
      <c r="L140" s="779"/>
      <c r="M140" s="779"/>
      <c r="N140" s="780"/>
      <c r="O140" s="82">
        <v>10</v>
      </c>
      <c r="P140" s="83">
        <v>1</v>
      </c>
      <c r="Q140" s="440" t="s">
        <v>1</v>
      </c>
      <c r="R140" s="84" t="s">
        <v>1</v>
      </c>
      <c r="S140" s="85" t="s">
        <v>1</v>
      </c>
      <c r="T140" s="84" t="s">
        <v>1</v>
      </c>
      <c r="U140" s="86" t="s">
        <v>1</v>
      </c>
      <c r="V140" s="87" t="s">
        <v>1</v>
      </c>
      <c r="W140" s="441"/>
      <c r="X140" s="293">
        <f>X145</f>
        <v>129428.52</v>
      </c>
      <c r="Y140" s="293">
        <v>130000</v>
      </c>
      <c r="Z140" s="437">
        <v>130000</v>
      </c>
      <c r="AA140" s="8"/>
      <c r="AB140" s="3"/>
    </row>
    <row r="141" spans="1:28" ht="63" customHeight="1" x14ac:dyDescent="0.2">
      <c r="A141" s="19"/>
      <c r="B141" s="152"/>
      <c r="C141" s="153"/>
      <c r="D141" s="176"/>
      <c r="E141" s="156"/>
      <c r="F141" s="767" t="s">
        <v>328</v>
      </c>
      <c r="G141" s="768"/>
      <c r="H141" s="768"/>
      <c r="I141" s="768"/>
      <c r="J141" s="768"/>
      <c r="K141" s="768"/>
      <c r="L141" s="768"/>
      <c r="M141" s="768"/>
      <c r="N141" s="769"/>
      <c r="O141" s="25">
        <v>10</v>
      </c>
      <c r="P141" s="24">
        <v>1</v>
      </c>
      <c r="Q141" s="154" t="s">
        <v>9</v>
      </c>
      <c r="R141" s="22" t="s">
        <v>7</v>
      </c>
      <c r="S141" s="23" t="s">
        <v>5</v>
      </c>
      <c r="T141" s="22" t="s">
        <v>4</v>
      </c>
      <c r="U141" s="21" t="s">
        <v>3</v>
      </c>
      <c r="V141" s="20" t="s">
        <v>1</v>
      </c>
      <c r="W141" s="155"/>
      <c r="X141" s="295">
        <f t="shared" ref="X141:Z144" si="29">X142</f>
        <v>129428.52</v>
      </c>
      <c r="Y141" s="295">
        <f t="shared" si="29"/>
        <v>130000</v>
      </c>
      <c r="Z141" s="296">
        <f t="shared" si="29"/>
        <v>130000</v>
      </c>
      <c r="AA141" s="8"/>
      <c r="AB141" s="3"/>
    </row>
    <row r="142" spans="1:28" ht="20.25" customHeight="1" x14ac:dyDescent="0.2">
      <c r="A142" s="19"/>
      <c r="B142" s="152"/>
      <c r="C142" s="153"/>
      <c r="D142" s="176"/>
      <c r="E142" s="498"/>
      <c r="F142" s="15"/>
      <c r="G142" s="767" t="s">
        <v>20</v>
      </c>
      <c r="H142" s="768"/>
      <c r="I142" s="768"/>
      <c r="J142" s="768"/>
      <c r="K142" s="768"/>
      <c r="L142" s="768"/>
      <c r="M142" s="768"/>
      <c r="N142" s="769"/>
      <c r="O142" s="25">
        <v>10</v>
      </c>
      <c r="P142" s="24">
        <v>1</v>
      </c>
      <c r="Q142" s="154" t="s">
        <v>19</v>
      </c>
      <c r="R142" s="22" t="s">
        <v>7</v>
      </c>
      <c r="S142" s="23" t="s">
        <v>13</v>
      </c>
      <c r="T142" s="22" t="s">
        <v>4</v>
      </c>
      <c r="U142" s="21" t="s">
        <v>3</v>
      </c>
      <c r="V142" s="20" t="s">
        <v>1</v>
      </c>
      <c r="W142" s="155"/>
      <c r="X142" s="295">
        <f t="shared" si="29"/>
        <v>129428.52</v>
      </c>
      <c r="Y142" s="295">
        <f t="shared" si="29"/>
        <v>130000</v>
      </c>
      <c r="Z142" s="296">
        <f t="shared" si="29"/>
        <v>130000</v>
      </c>
      <c r="AA142" s="8"/>
      <c r="AB142" s="3"/>
    </row>
    <row r="143" spans="1:28" ht="15" customHeight="1" x14ac:dyDescent="0.2">
      <c r="A143" s="19"/>
      <c r="B143" s="152"/>
      <c r="C143" s="153"/>
      <c r="D143" s="176"/>
      <c r="E143" s="498"/>
      <c r="F143" s="483"/>
      <c r="G143" s="157"/>
      <c r="H143" s="767" t="s">
        <v>18</v>
      </c>
      <c r="I143" s="768"/>
      <c r="J143" s="768"/>
      <c r="K143" s="768"/>
      <c r="L143" s="768"/>
      <c r="M143" s="768"/>
      <c r="N143" s="769"/>
      <c r="O143" s="25">
        <v>10</v>
      </c>
      <c r="P143" s="24">
        <v>1</v>
      </c>
      <c r="Q143" s="154" t="s">
        <v>17</v>
      </c>
      <c r="R143" s="22" t="s">
        <v>7</v>
      </c>
      <c r="S143" s="23" t="s">
        <v>13</v>
      </c>
      <c r="T143" s="22" t="s">
        <v>6</v>
      </c>
      <c r="U143" s="21" t="s">
        <v>3</v>
      </c>
      <c r="V143" s="20" t="s">
        <v>1</v>
      </c>
      <c r="W143" s="155"/>
      <c r="X143" s="295">
        <f t="shared" si="29"/>
        <v>129428.52</v>
      </c>
      <c r="Y143" s="295">
        <f t="shared" si="29"/>
        <v>130000</v>
      </c>
      <c r="Z143" s="296">
        <f t="shared" si="29"/>
        <v>130000</v>
      </c>
      <c r="AA143" s="8"/>
      <c r="AB143" s="3"/>
    </row>
    <row r="144" spans="1:28" ht="21" customHeight="1" x14ac:dyDescent="0.2">
      <c r="A144" s="19"/>
      <c r="B144" s="152"/>
      <c r="C144" s="153"/>
      <c r="D144" s="176"/>
      <c r="E144" s="498"/>
      <c r="F144" s="483"/>
      <c r="G144" s="160"/>
      <c r="H144" s="15"/>
      <c r="I144" s="767" t="s">
        <v>16</v>
      </c>
      <c r="J144" s="768"/>
      <c r="K144" s="768"/>
      <c r="L144" s="768"/>
      <c r="M144" s="768"/>
      <c r="N144" s="769"/>
      <c r="O144" s="25">
        <v>10</v>
      </c>
      <c r="P144" s="24">
        <v>1</v>
      </c>
      <c r="Q144" s="154" t="s">
        <v>14</v>
      </c>
      <c r="R144" s="22" t="s">
        <v>7</v>
      </c>
      <c r="S144" s="23" t="s">
        <v>13</v>
      </c>
      <c r="T144" s="22" t="s">
        <v>6</v>
      </c>
      <c r="U144" s="21" t="s">
        <v>12</v>
      </c>
      <c r="V144" s="20" t="s">
        <v>1</v>
      </c>
      <c r="W144" s="155"/>
      <c r="X144" s="295">
        <f t="shared" si="29"/>
        <v>129428.52</v>
      </c>
      <c r="Y144" s="295">
        <f t="shared" si="29"/>
        <v>130000</v>
      </c>
      <c r="Z144" s="296">
        <f t="shared" si="29"/>
        <v>130000</v>
      </c>
      <c r="AA144" s="8"/>
      <c r="AB144" s="3"/>
    </row>
    <row r="145" spans="1:28" ht="22.5" customHeight="1" x14ac:dyDescent="0.2">
      <c r="A145" s="19"/>
      <c r="B145" s="152"/>
      <c r="C145" s="153"/>
      <c r="D145" s="176"/>
      <c r="E145" s="158"/>
      <c r="F145" s="484"/>
      <c r="G145" s="159"/>
      <c r="H145" s="485"/>
      <c r="I145" s="487"/>
      <c r="J145" s="789" t="s">
        <v>15</v>
      </c>
      <c r="K145" s="789"/>
      <c r="L145" s="789"/>
      <c r="M145" s="789"/>
      <c r="N145" s="790"/>
      <c r="O145" s="14">
        <v>10</v>
      </c>
      <c r="P145" s="13">
        <v>1</v>
      </c>
      <c r="Q145" s="154" t="s">
        <v>14</v>
      </c>
      <c r="R145" s="10" t="s">
        <v>7</v>
      </c>
      <c r="S145" s="11" t="s">
        <v>13</v>
      </c>
      <c r="T145" s="10" t="s">
        <v>6</v>
      </c>
      <c r="U145" s="9" t="s">
        <v>12</v>
      </c>
      <c r="V145" s="493" t="s">
        <v>11</v>
      </c>
      <c r="W145" s="155"/>
      <c r="X145" s="247">
        <v>129428.52</v>
      </c>
      <c r="Y145" s="247">
        <v>130000</v>
      </c>
      <c r="Z145" s="434">
        <v>130000</v>
      </c>
      <c r="AA145" s="8"/>
      <c r="AB145" s="3"/>
    </row>
    <row r="146" spans="1:28" s="406" customFormat="1" ht="21" customHeight="1" x14ac:dyDescent="0.2">
      <c r="A146" s="7"/>
      <c r="B146" s="152"/>
      <c r="C146" s="153"/>
      <c r="D146" s="177"/>
      <c r="E146" s="486"/>
      <c r="F146" s="438"/>
      <c r="G146" s="439"/>
      <c r="H146" s="396"/>
      <c r="I146" s="397"/>
      <c r="J146" s="398"/>
      <c r="K146" s="398"/>
      <c r="L146" s="398"/>
      <c r="M146" s="153" t="s">
        <v>268</v>
      </c>
      <c r="N146" s="496">
        <v>25</v>
      </c>
      <c r="O146" s="488">
        <v>11</v>
      </c>
      <c r="P146" s="72"/>
      <c r="Q146" s="440"/>
      <c r="R146" s="489"/>
      <c r="S146" s="401"/>
      <c r="T146" s="489"/>
      <c r="U146" s="402"/>
      <c r="V146" s="495"/>
      <c r="W146" s="441"/>
      <c r="X146" s="289">
        <f>X147</f>
        <v>45275</v>
      </c>
      <c r="Y146" s="289">
        <f t="shared" ref="Y146:Z149" si="30">Y147</f>
        <v>50000</v>
      </c>
      <c r="Z146" s="442">
        <f t="shared" si="30"/>
        <v>50000</v>
      </c>
      <c r="AA146" s="405"/>
      <c r="AB146" s="66"/>
    </row>
    <row r="147" spans="1:28" ht="17.25" customHeight="1" x14ac:dyDescent="0.2">
      <c r="A147" s="19"/>
      <c r="B147" s="152"/>
      <c r="C147" s="153"/>
      <c r="D147" s="177"/>
      <c r="E147" s="158"/>
      <c r="F147" s="484"/>
      <c r="G147" s="159"/>
      <c r="H147" s="485"/>
      <c r="I147" s="487"/>
      <c r="J147" s="74"/>
      <c r="K147" s="74"/>
      <c r="L147" s="74"/>
      <c r="M147" s="412" t="s">
        <v>269</v>
      </c>
      <c r="N147" s="413">
        <v>25</v>
      </c>
      <c r="O147" s="377">
        <v>11</v>
      </c>
      <c r="P147" s="414">
        <v>1</v>
      </c>
      <c r="Q147" s="154"/>
      <c r="R147" s="10"/>
      <c r="S147" s="11"/>
      <c r="T147" s="379"/>
      <c r="U147" s="415"/>
      <c r="V147" s="443"/>
      <c r="W147" s="444"/>
      <c r="X147" s="445">
        <f>X148</f>
        <v>45275</v>
      </c>
      <c r="Y147" s="445">
        <f t="shared" si="30"/>
        <v>50000</v>
      </c>
      <c r="Z147" s="437">
        <f t="shared" si="30"/>
        <v>50000</v>
      </c>
      <c r="AA147" s="8"/>
      <c r="AB147" s="3"/>
    </row>
    <row r="148" spans="1:28" ht="64.5" customHeight="1" x14ac:dyDescent="0.2">
      <c r="A148" s="19"/>
      <c r="B148" s="152"/>
      <c r="C148" s="153"/>
      <c r="D148" s="177"/>
      <c r="E148" s="158"/>
      <c r="F148" s="484"/>
      <c r="G148" s="159"/>
      <c r="H148" s="485"/>
      <c r="I148" s="487"/>
      <c r="J148" s="74"/>
      <c r="K148" s="74"/>
      <c r="L148" s="74"/>
      <c r="M148" s="613" t="s">
        <v>330</v>
      </c>
      <c r="N148" s="494">
        <v>25</v>
      </c>
      <c r="O148" s="14">
        <v>11</v>
      </c>
      <c r="P148" s="13">
        <v>1</v>
      </c>
      <c r="Q148" s="12"/>
      <c r="R148" s="10">
        <v>85</v>
      </c>
      <c r="S148" s="11">
        <v>0</v>
      </c>
      <c r="T148" s="10">
        <v>0</v>
      </c>
      <c r="U148" s="9">
        <v>0</v>
      </c>
      <c r="V148" s="493"/>
      <c r="W148" s="155"/>
      <c r="X148" s="435">
        <f>X149</f>
        <v>45275</v>
      </c>
      <c r="Y148" s="435">
        <f t="shared" si="30"/>
        <v>50000</v>
      </c>
      <c r="Z148" s="436">
        <f t="shared" si="30"/>
        <v>50000</v>
      </c>
      <c r="AA148" s="8"/>
      <c r="AB148" s="3"/>
    </row>
    <row r="149" spans="1:28" ht="81.75" customHeight="1" x14ac:dyDescent="0.2">
      <c r="A149" s="19"/>
      <c r="B149" s="152"/>
      <c r="C149" s="153"/>
      <c r="D149" s="177"/>
      <c r="E149" s="158"/>
      <c r="F149" s="484"/>
      <c r="G149" s="159"/>
      <c r="H149" s="485"/>
      <c r="I149" s="487"/>
      <c r="J149" s="74"/>
      <c r="K149" s="74"/>
      <c r="L149" s="74"/>
      <c r="M149" s="482" t="s">
        <v>266</v>
      </c>
      <c r="N149" s="494">
        <v>25</v>
      </c>
      <c r="O149" s="14">
        <v>11</v>
      </c>
      <c r="P149" s="13">
        <v>1</v>
      </c>
      <c r="Q149" s="12"/>
      <c r="R149" s="10">
        <v>85</v>
      </c>
      <c r="S149" s="11">
        <v>0</v>
      </c>
      <c r="T149" s="10">
        <v>0</v>
      </c>
      <c r="U149" s="9">
        <v>0</v>
      </c>
      <c r="V149" s="493"/>
      <c r="W149" s="155"/>
      <c r="X149" s="435">
        <f>X150</f>
        <v>45275</v>
      </c>
      <c r="Y149" s="435">
        <f t="shared" si="30"/>
        <v>50000</v>
      </c>
      <c r="Z149" s="436">
        <f t="shared" si="30"/>
        <v>50000</v>
      </c>
      <c r="AA149" s="8"/>
      <c r="AB149" s="3"/>
    </row>
    <row r="150" spans="1:28" ht="69" customHeight="1" x14ac:dyDescent="0.2">
      <c r="A150" s="19"/>
      <c r="B150" s="152"/>
      <c r="C150" s="153"/>
      <c r="D150" s="177"/>
      <c r="E150" s="158"/>
      <c r="F150" s="484"/>
      <c r="G150" s="159"/>
      <c r="H150" s="485"/>
      <c r="I150" s="487"/>
      <c r="J150" s="74"/>
      <c r="K150" s="74"/>
      <c r="L150" s="74"/>
      <c r="M150" s="482" t="s">
        <v>267</v>
      </c>
      <c r="N150" s="494">
        <v>25</v>
      </c>
      <c r="O150" s="14">
        <v>11</v>
      </c>
      <c r="P150" s="13">
        <v>1</v>
      </c>
      <c r="Q150" s="12"/>
      <c r="R150" s="10">
        <v>84</v>
      </c>
      <c r="S150" s="11" t="s">
        <v>348</v>
      </c>
      <c r="T150" s="10">
        <v>0</v>
      </c>
      <c r="U150" s="9">
        <v>0</v>
      </c>
      <c r="V150" s="493"/>
      <c r="W150" s="155"/>
      <c r="X150" s="435">
        <f>X151</f>
        <v>45275</v>
      </c>
      <c r="Y150" s="435">
        <f>Y151</f>
        <v>50000</v>
      </c>
      <c r="Z150" s="436">
        <f>Z151</f>
        <v>50000</v>
      </c>
      <c r="AA150" s="8"/>
      <c r="AB150" s="3"/>
    </row>
    <row r="151" spans="1:28" ht="30.75" customHeight="1" x14ac:dyDescent="0.2">
      <c r="A151" s="19"/>
      <c r="B151" s="152"/>
      <c r="C151" s="153"/>
      <c r="D151" s="177"/>
      <c r="E151" s="158"/>
      <c r="F151" s="484"/>
      <c r="G151" s="159"/>
      <c r="H151" s="485"/>
      <c r="I151" s="487"/>
      <c r="J151" s="74"/>
      <c r="K151" s="74"/>
      <c r="L151" s="74"/>
      <c r="M151" s="482" t="s">
        <v>42</v>
      </c>
      <c r="N151" s="494">
        <v>25</v>
      </c>
      <c r="O151" s="14">
        <v>11</v>
      </c>
      <c r="P151" s="13">
        <v>1</v>
      </c>
      <c r="Q151" s="12"/>
      <c r="R151" s="10">
        <v>85</v>
      </c>
      <c r="S151" s="11" t="s">
        <v>348</v>
      </c>
      <c r="T151" s="10">
        <v>1</v>
      </c>
      <c r="U151" s="9">
        <v>0</v>
      </c>
      <c r="V151" s="447">
        <v>240</v>
      </c>
      <c r="W151" s="433"/>
      <c r="X151" s="448">
        <v>45275</v>
      </c>
      <c r="Y151" s="448">
        <v>50000</v>
      </c>
      <c r="Z151" s="434">
        <v>50000</v>
      </c>
      <c r="AA151" s="8"/>
      <c r="AB151" s="3"/>
    </row>
    <row r="152" spans="1:28" ht="30.75" customHeight="1" x14ac:dyDescent="0.2">
      <c r="A152" s="19"/>
      <c r="B152" s="152"/>
      <c r="C152" s="153"/>
      <c r="D152" s="177"/>
      <c r="E152" s="158"/>
      <c r="F152" s="638"/>
      <c r="G152" s="159"/>
      <c r="H152" s="639"/>
      <c r="I152" s="643"/>
      <c r="J152" s="74"/>
      <c r="K152" s="74"/>
      <c r="L152" s="75"/>
      <c r="M152" s="775" t="s">
        <v>2</v>
      </c>
      <c r="N152" s="775"/>
      <c r="O152" s="775"/>
      <c r="P152" s="775"/>
      <c r="Q152" s="775"/>
      <c r="R152" s="775"/>
      <c r="S152" s="775"/>
      <c r="T152" s="775"/>
      <c r="U152" s="775"/>
      <c r="V152" s="775"/>
      <c r="W152" s="775"/>
      <c r="X152" s="247"/>
      <c r="Y152" s="247">
        <v>523164.75</v>
      </c>
      <c r="Z152" s="434">
        <v>1034598.25</v>
      </c>
      <c r="AA152" s="8"/>
      <c r="AB152" s="645"/>
    </row>
    <row r="153" spans="1:28" ht="22.5" customHeight="1" x14ac:dyDescent="0.2">
      <c r="A153" s="19"/>
      <c r="B153" s="152"/>
      <c r="C153" s="153"/>
      <c r="D153" s="801" t="s">
        <v>350</v>
      </c>
      <c r="E153" s="802"/>
      <c r="F153" s="802"/>
      <c r="G153" s="802"/>
      <c r="H153" s="802"/>
      <c r="I153" s="802"/>
      <c r="J153" s="802"/>
      <c r="K153" s="802"/>
      <c r="L153" s="802"/>
      <c r="M153" s="802"/>
      <c r="N153" s="802"/>
      <c r="O153" s="31"/>
      <c r="P153" s="30" t="s">
        <v>1</v>
      </c>
      <c r="Q153" s="432" t="s">
        <v>1</v>
      </c>
      <c r="R153" s="103" t="s">
        <v>1</v>
      </c>
      <c r="S153" s="104" t="s">
        <v>1</v>
      </c>
      <c r="T153" s="103" t="s">
        <v>1</v>
      </c>
      <c r="U153" s="105" t="s">
        <v>1</v>
      </c>
      <c r="V153" s="29" t="s">
        <v>1</v>
      </c>
      <c r="W153" s="433"/>
      <c r="X153" s="798">
        <f>X19+X59+X66+X73+X95+X125+X139+X146</f>
        <v>61454793.290000007</v>
      </c>
      <c r="Y153" s="798">
        <f>Y19+Y59+Y66+Y73+Y95+Y125+Y139+Y146+Y152</f>
        <v>20869485.509999998</v>
      </c>
      <c r="Z153" s="798">
        <f>Z19+Z59+Z66+Z73+Z95+Z125+Z139+Z146+Z152</f>
        <v>20657812.460000001</v>
      </c>
      <c r="AA153" s="8"/>
      <c r="AB153" s="3"/>
    </row>
    <row r="154" spans="1:28" ht="15" customHeight="1" thickBot="1" x14ac:dyDescent="0.3">
      <c r="A154" s="7"/>
      <c r="B154" s="161"/>
      <c r="C154" s="165"/>
      <c r="D154" s="162"/>
      <c r="E154" s="162"/>
      <c r="F154" s="162"/>
      <c r="G154" s="162"/>
      <c r="H154" s="162"/>
      <c r="I154" s="162"/>
      <c r="J154" s="162"/>
      <c r="K154" s="162"/>
      <c r="L154" s="163"/>
      <c r="M154" s="178"/>
      <c r="N154" s="179"/>
      <c r="O154" s="179">
        <v>0</v>
      </c>
      <c r="P154" s="179">
        <v>0</v>
      </c>
      <c r="Q154" s="180" t="s">
        <v>149</v>
      </c>
      <c r="R154" s="181" t="s">
        <v>1</v>
      </c>
      <c r="S154" s="181" t="s">
        <v>1</v>
      </c>
      <c r="T154" s="181" t="s">
        <v>1</v>
      </c>
      <c r="U154" s="181" t="s">
        <v>1</v>
      </c>
      <c r="V154" s="179" t="s">
        <v>150</v>
      </c>
      <c r="W154" s="182"/>
      <c r="X154" s="799"/>
      <c r="Y154" s="799"/>
      <c r="Z154" s="799"/>
      <c r="AA154" s="164"/>
      <c r="AB154" s="3"/>
    </row>
    <row r="155" spans="1:28" ht="0.75" customHeight="1" thickBot="1" x14ac:dyDescent="0.3">
      <c r="A155" s="4"/>
      <c r="B155" s="141"/>
      <c r="C155" s="141"/>
      <c r="D155" s="166"/>
      <c r="E155" s="166"/>
      <c r="F155" s="166"/>
      <c r="G155" s="166"/>
      <c r="H155" s="166"/>
      <c r="I155" s="166"/>
      <c r="J155" s="166"/>
      <c r="K155" s="166"/>
      <c r="L155" s="167"/>
      <c r="M155" s="189" t="s">
        <v>0</v>
      </c>
      <c r="N155" s="190"/>
      <c r="O155" s="190"/>
      <c r="P155" s="190"/>
      <c r="Q155" s="190"/>
      <c r="R155" s="190"/>
      <c r="S155" s="190"/>
      <c r="T155" s="190"/>
      <c r="U155" s="190"/>
      <c r="V155" s="190"/>
      <c r="W155" s="191"/>
      <c r="X155" s="303">
        <f>X153+X139+X125+X95+X73+X66+X59+X19+X146</f>
        <v>122909586.58000001</v>
      </c>
      <c r="Y155" s="303">
        <f>Y153+Y139+Y125+Y95+Y73+Y66+Y59+Y19+Y146</f>
        <v>41215806.269999996</v>
      </c>
      <c r="Z155" s="303">
        <f>Z153+Z139+Z125+Z95+Z73+Z66+Z59+Z19+Z146</f>
        <v>40281026.670000002</v>
      </c>
      <c r="AA155" s="3"/>
      <c r="AB155" s="2"/>
    </row>
    <row r="156" spans="1:28" ht="21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3"/>
      <c r="Q156" s="3"/>
      <c r="R156" s="3"/>
      <c r="S156" s="3"/>
      <c r="T156" s="3"/>
      <c r="U156" s="3"/>
      <c r="V156" s="3"/>
      <c r="W156" s="3"/>
      <c r="X156" s="2"/>
      <c r="Y156" s="4"/>
      <c r="Z156" s="3"/>
      <c r="AA156" s="3"/>
      <c r="AB156" s="2"/>
    </row>
    <row r="157" spans="1:28" ht="12.75" customHeight="1" x14ac:dyDescent="0.25">
      <c r="A157" s="2" t="s">
        <v>151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3"/>
      <c r="AB157" s="2"/>
    </row>
    <row r="158" spans="1:28" ht="2.85" customHeight="1" x14ac:dyDescent="0.25"/>
  </sheetData>
  <mergeCells count="93">
    <mergeCell ref="Z46:Z47"/>
    <mergeCell ref="V5:Y5"/>
    <mergeCell ref="U8:Y8"/>
    <mergeCell ref="U2:Y2"/>
    <mergeCell ref="H143:N143"/>
    <mergeCell ref="I22:N22"/>
    <mergeCell ref="J30:N30"/>
    <mergeCell ref="E42:N42"/>
    <mergeCell ref="F43:N43"/>
    <mergeCell ref="R17:U17"/>
    <mergeCell ref="R18:U18"/>
    <mergeCell ref="D19:N19"/>
    <mergeCell ref="E20:N20"/>
    <mergeCell ref="F21:N21"/>
    <mergeCell ref="I44:N44"/>
    <mergeCell ref="J45:N45"/>
    <mergeCell ref="F111:N111"/>
    <mergeCell ref="G112:N112"/>
    <mergeCell ref="H113:N113"/>
    <mergeCell ref="I114:N114"/>
    <mergeCell ref="J115:N115"/>
    <mergeCell ref="G106:N106"/>
    <mergeCell ref="H107:N107"/>
    <mergeCell ref="I108:N108"/>
    <mergeCell ref="J109:N109"/>
    <mergeCell ref="E110:N110"/>
    <mergeCell ref="J145:N145"/>
    <mergeCell ref="H122:N122"/>
    <mergeCell ref="I123:N123"/>
    <mergeCell ref="J124:N124"/>
    <mergeCell ref="D125:N125"/>
    <mergeCell ref="E126:N126"/>
    <mergeCell ref="G142:N142"/>
    <mergeCell ref="I144:N144"/>
    <mergeCell ref="I46:N46"/>
    <mergeCell ref="J23:N23"/>
    <mergeCell ref="E24:N24"/>
    <mergeCell ref="F25:N25"/>
    <mergeCell ref="H26:N26"/>
    <mergeCell ref="I27:N27"/>
    <mergeCell ref="J28:N28"/>
    <mergeCell ref="J48:N48"/>
    <mergeCell ref="D59:N59"/>
    <mergeCell ref="E60:N60"/>
    <mergeCell ref="F61:N61"/>
    <mergeCell ref="H62:N62"/>
    <mergeCell ref="I63:N63"/>
    <mergeCell ref="J64:N64"/>
    <mergeCell ref="J65:N65"/>
    <mergeCell ref="D66:N66"/>
    <mergeCell ref="E67:N67"/>
    <mergeCell ref="F68:N68"/>
    <mergeCell ref="I83:N83"/>
    <mergeCell ref="H69:N69"/>
    <mergeCell ref="I70:N70"/>
    <mergeCell ref="J72:N72"/>
    <mergeCell ref="D73:N73"/>
    <mergeCell ref="E74:N74"/>
    <mergeCell ref="F75:N75"/>
    <mergeCell ref="G76:N76"/>
    <mergeCell ref="H77:N77"/>
    <mergeCell ref="I78:N78"/>
    <mergeCell ref="J79:N79"/>
    <mergeCell ref="H82:N82"/>
    <mergeCell ref="F97:N97"/>
    <mergeCell ref="G98:N98"/>
    <mergeCell ref="H99:N99"/>
    <mergeCell ref="I100:N100"/>
    <mergeCell ref="J101:N101"/>
    <mergeCell ref="D95:N95"/>
    <mergeCell ref="E96:N96"/>
    <mergeCell ref="J84:N84"/>
    <mergeCell ref="E89:N89"/>
    <mergeCell ref="F90:N90"/>
    <mergeCell ref="G91:N91"/>
    <mergeCell ref="H92:N92"/>
    <mergeCell ref="I93:N93"/>
    <mergeCell ref="M152:W152"/>
    <mergeCell ref="X153:X154"/>
    <mergeCell ref="Y153:Y154"/>
    <mergeCell ref="Z153:Z154"/>
    <mergeCell ref="M12:Z12"/>
    <mergeCell ref="D153:N153"/>
    <mergeCell ref="F130:N130"/>
    <mergeCell ref="G131:N131"/>
    <mergeCell ref="H132:N132"/>
    <mergeCell ref="I133:N133"/>
    <mergeCell ref="J134:N134"/>
    <mergeCell ref="D139:N139"/>
    <mergeCell ref="E140:N140"/>
    <mergeCell ref="F141:N141"/>
    <mergeCell ref="E102:N102"/>
    <mergeCell ref="J94:N94"/>
  </mergeCells>
  <pageMargins left="1.1811023622047201" right="0.39370078740157499" top="0.22208333333333333" bottom="0.59055118110236204" header="0.31496063461453899" footer="0.31496063461453899"/>
  <pageSetup paperSize="9" scale="7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3"/>
  <sheetViews>
    <sheetView showGridLines="0" tabSelected="1" showWhiteSpace="0" view="pageBreakPreview" zoomScale="110" zoomScaleNormal="90" zoomScaleSheetLayoutView="110" workbookViewId="0">
      <selection activeCell="X58" sqref="X58"/>
    </sheetView>
  </sheetViews>
  <sheetFormatPr defaultColWidth="9.140625" defaultRowHeight="12.75" x14ac:dyDescent="0.2"/>
  <cols>
    <col min="1" max="1" width="0.7109375" style="1" customWidth="1"/>
    <col min="2" max="11" width="0" style="1" hidden="1" customWidth="1"/>
    <col min="12" max="12" width="4.140625" style="1" hidden="1" customWidth="1"/>
    <col min="13" max="13" width="66.7109375" style="1" customWidth="1"/>
    <col min="14" max="15" width="0" style="1" hidden="1" customWidth="1"/>
    <col min="16" max="16" width="4.140625" style="1" customWidth="1"/>
    <col min="17" max="17" width="2.5703125" style="1" customWidth="1"/>
    <col min="18" max="18" width="4.140625" style="1" customWidth="1"/>
    <col min="19" max="19" width="7.5703125" style="1" customWidth="1"/>
    <col min="20" max="20" width="5.42578125" style="1" customWidth="1"/>
    <col min="21" max="21" width="5.28515625" style="1" customWidth="1"/>
    <col min="22" max="22" width="7.7109375" style="214" customWidth="1"/>
    <col min="23" max="23" width="0" style="214" hidden="1" customWidth="1"/>
    <col min="24" max="24" width="17" style="214" customWidth="1"/>
    <col min="25" max="25" width="17.7109375" style="214" customWidth="1"/>
    <col min="26" max="26" width="17.5703125" style="214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5">
      <c r="A1" s="67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217"/>
      <c r="W1" s="217"/>
      <c r="X1" s="217"/>
      <c r="Y1" s="218"/>
      <c r="Z1" s="219"/>
      <c r="AA1" s="3"/>
      <c r="AB1" s="2"/>
    </row>
    <row r="2" spans="1:28" ht="12.75" customHeight="1" x14ac:dyDescent="0.25">
      <c r="A2" s="67"/>
      <c r="B2" s="66"/>
      <c r="C2" s="66"/>
      <c r="D2" s="66"/>
      <c r="E2" s="66"/>
      <c r="F2" s="66"/>
      <c r="G2" s="66"/>
      <c r="H2" s="66"/>
      <c r="I2" s="66"/>
      <c r="J2" s="66"/>
      <c r="K2" s="2"/>
      <c r="L2" s="66"/>
      <c r="M2" s="66"/>
      <c r="N2" s="66"/>
      <c r="O2" s="66"/>
      <c r="P2" s="66"/>
      <c r="Q2" s="66"/>
      <c r="R2" s="66"/>
      <c r="S2" s="66"/>
      <c r="T2" s="66"/>
      <c r="U2" s="66"/>
      <c r="V2" s="219"/>
      <c r="W2" s="217"/>
      <c r="X2" s="842" t="s">
        <v>314</v>
      </c>
      <c r="Y2" s="732"/>
      <c r="Z2" s="219"/>
      <c r="AA2" s="3"/>
      <c r="AB2" s="2"/>
    </row>
    <row r="3" spans="1:28" ht="12.75" customHeight="1" x14ac:dyDescent="0.25">
      <c r="A3" s="67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219"/>
      <c r="W3" s="217"/>
      <c r="X3" s="220" t="s">
        <v>145</v>
      </c>
      <c r="Y3" s="218"/>
      <c r="Z3" s="219"/>
      <c r="AA3" s="3"/>
      <c r="AB3" s="2"/>
    </row>
    <row r="4" spans="1:28" ht="12.75" customHeight="1" x14ac:dyDescent="0.25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219"/>
      <c r="W4" s="217"/>
      <c r="X4" s="220" t="s">
        <v>144</v>
      </c>
      <c r="Y4" s="218"/>
      <c r="Z4" s="221"/>
      <c r="AA4" s="3"/>
      <c r="AB4" s="2"/>
    </row>
    <row r="5" spans="1:28" ht="12.75" customHeight="1" x14ac:dyDescent="0.25">
      <c r="A5" s="67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4"/>
      <c r="O5" s="4"/>
      <c r="P5" s="2"/>
      <c r="Q5" s="69"/>
      <c r="R5" s="71"/>
      <c r="S5" s="69"/>
      <c r="T5" s="69"/>
      <c r="U5" s="69"/>
      <c r="V5" s="219"/>
      <c r="W5" s="222"/>
      <c r="X5" s="842" t="s">
        <v>308</v>
      </c>
      <c r="Y5" s="732"/>
      <c r="Z5" s="224"/>
      <c r="AA5" s="3"/>
      <c r="AB5" s="2"/>
    </row>
    <row r="6" spans="1:28" ht="12.75" customHeight="1" x14ac:dyDescent="0.25">
      <c r="A6" s="67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4"/>
      <c r="O6" s="4"/>
      <c r="P6" s="2"/>
      <c r="Q6" s="69"/>
      <c r="R6" s="71"/>
      <c r="S6" s="69"/>
      <c r="T6" s="69"/>
      <c r="U6" s="69"/>
      <c r="V6" s="219"/>
      <c r="W6" s="222"/>
      <c r="X6" s="220" t="s">
        <v>257</v>
      </c>
      <c r="Y6" s="223"/>
      <c r="Z6" s="224"/>
      <c r="AA6" s="3"/>
      <c r="AB6" s="2"/>
    </row>
    <row r="7" spans="1:28" ht="12.75" customHeight="1" x14ac:dyDescent="0.25">
      <c r="A7" s="67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4"/>
      <c r="O7" s="4"/>
      <c r="P7" s="2"/>
      <c r="Q7" s="69"/>
      <c r="R7" s="71"/>
      <c r="S7" s="69"/>
      <c r="T7" s="69"/>
      <c r="U7" s="69"/>
      <c r="V7" s="219"/>
      <c r="W7" s="222"/>
      <c r="X7" s="220" t="s">
        <v>258</v>
      </c>
      <c r="Y7" s="223"/>
      <c r="Z7" s="224"/>
      <c r="AA7" s="3"/>
      <c r="AB7" s="2"/>
    </row>
    <row r="8" spans="1:28" ht="12.75" customHeight="1" x14ac:dyDescent="0.25">
      <c r="A8" s="67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219"/>
      <c r="W8" s="217"/>
      <c r="X8" s="842" t="s">
        <v>388</v>
      </c>
      <c r="Y8" s="732"/>
      <c r="Z8" s="219"/>
      <c r="AA8" s="3"/>
      <c r="AB8" s="2"/>
    </row>
    <row r="9" spans="1:28" ht="12.75" customHeight="1" x14ac:dyDescent="0.25">
      <c r="A9" s="67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217"/>
      <c r="W9" s="217"/>
      <c r="X9" s="217"/>
      <c r="Y9" s="218"/>
      <c r="Z9" s="221"/>
      <c r="AA9" s="3"/>
      <c r="AB9" s="2"/>
    </row>
    <row r="10" spans="1:28" ht="12.75" customHeight="1" x14ac:dyDescent="0.25">
      <c r="A10" s="60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225"/>
      <c r="W10" s="225"/>
      <c r="X10" s="225"/>
      <c r="Y10" s="225"/>
      <c r="Z10" s="225"/>
      <c r="AA10" s="3"/>
      <c r="AB10" s="2"/>
    </row>
    <row r="11" spans="1:28" ht="12.75" customHeight="1" x14ac:dyDescent="0.25">
      <c r="A11" s="843" t="s">
        <v>316</v>
      </c>
      <c r="B11" s="844"/>
      <c r="C11" s="844"/>
      <c r="D11" s="844"/>
      <c r="E11" s="844"/>
      <c r="F11" s="844"/>
      <c r="G11" s="844"/>
      <c r="H11" s="844"/>
      <c r="I11" s="844"/>
      <c r="J11" s="844"/>
      <c r="K11" s="844"/>
      <c r="L11" s="844"/>
      <c r="M11" s="844"/>
      <c r="N11" s="844"/>
      <c r="O11" s="844"/>
      <c r="P11" s="844"/>
      <c r="Q11" s="844"/>
      <c r="R11" s="844"/>
      <c r="S11" s="844"/>
      <c r="T11" s="844"/>
      <c r="U11" s="844"/>
      <c r="V11" s="844"/>
      <c r="W11" s="844"/>
      <c r="X11" s="844"/>
      <c r="Y11" s="844"/>
      <c r="Z11" s="844"/>
      <c r="AA11" s="3"/>
      <c r="AB11" s="2"/>
    </row>
    <row r="12" spans="1:28" ht="12.75" customHeight="1" x14ac:dyDescent="0.25">
      <c r="A12" s="366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365"/>
      <c r="N12" s="63"/>
      <c r="O12" s="63"/>
      <c r="P12" s="366" t="s">
        <v>275</v>
      </c>
      <c r="Q12" s="63"/>
      <c r="R12" s="63"/>
      <c r="S12" s="63"/>
      <c r="T12" s="63"/>
      <c r="U12" s="63"/>
      <c r="V12" s="224"/>
      <c r="W12" s="224"/>
      <c r="X12" s="224"/>
      <c r="Y12" s="224"/>
      <c r="Z12" s="224"/>
      <c r="AA12" s="3"/>
      <c r="AB12" s="2"/>
    </row>
    <row r="13" spans="1:28" ht="13.9" customHeight="1" x14ac:dyDescent="0.25">
      <c r="A13" s="64" t="s">
        <v>315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224"/>
      <c r="W13" s="224"/>
      <c r="X13" s="224"/>
      <c r="Y13" s="224"/>
      <c r="Z13" s="224"/>
      <c r="AA13" s="3"/>
      <c r="AB13" s="2"/>
    </row>
    <row r="14" spans="1:28" ht="12.75" customHeight="1" x14ac:dyDescent="0.25">
      <c r="A14" s="64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366" t="s">
        <v>276</v>
      </c>
      <c r="Q14" s="63"/>
      <c r="R14" s="63"/>
      <c r="S14" s="63"/>
      <c r="T14" s="63"/>
      <c r="U14" s="63"/>
      <c r="V14" s="224"/>
      <c r="W14" s="224"/>
      <c r="X14" s="224"/>
      <c r="Y14" s="224"/>
      <c r="Z14" s="224"/>
      <c r="AA14" s="3"/>
      <c r="AB14" s="2"/>
    </row>
    <row r="15" spans="1:28" ht="12.75" customHeight="1" x14ac:dyDescent="0.2">
      <c r="A15" s="62" t="s">
        <v>152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59"/>
      <c r="Q15" s="59"/>
      <c r="R15" s="59"/>
      <c r="S15" s="59"/>
      <c r="T15" s="59"/>
      <c r="U15" s="59"/>
      <c r="V15" s="225"/>
      <c r="W15" s="225"/>
      <c r="X15" s="225"/>
      <c r="Y15" s="225"/>
      <c r="Z15" s="225"/>
      <c r="AA15" s="3"/>
      <c r="AB15" s="2"/>
    </row>
    <row r="16" spans="1:28" ht="12.75" customHeight="1" x14ac:dyDescent="0.2">
      <c r="A16" s="62" t="s">
        <v>294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8"/>
      <c r="M16" s="810" t="s">
        <v>387</v>
      </c>
      <c r="N16" s="811"/>
      <c r="O16" s="811"/>
      <c r="P16" s="811"/>
      <c r="Q16" s="811"/>
      <c r="R16" s="811"/>
      <c r="S16" s="811"/>
      <c r="T16" s="811"/>
      <c r="U16" s="811"/>
      <c r="V16" s="811"/>
      <c r="W16" s="811"/>
      <c r="X16" s="811"/>
      <c r="Y16" s="811"/>
      <c r="Z16" s="811"/>
      <c r="AA16" s="3"/>
      <c r="AB16" s="2"/>
    </row>
    <row r="17" spans="1:28" ht="12.75" customHeight="1" x14ac:dyDescent="0.25">
      <c r="A17" s="192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226"/>
      <c r="W17" s="226"/>
      <c r="X17" s="226"/>
      <c r="Y17" s="227"/>
      <c r="Z17" s="224"/>
      <c r="AA17" s="3"/>
      <c r="AB17" s="2"/>
    </row>
    <row r="18" spans="1:28" ht="12.75" customHeight="1" thickBot="1" x14ac:dyDescent="0.25">
      <c r="A18" s="60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226"/>
      <c r="W18" s="226"/>
      <c r="X18" s="226"/>
      <c r="Y18" s="228"/>
      <c r="Z18" s="229" t="s">
        <v>142</v>
      </c>
      <c r="AA18" s="3"/>
      <c r="AB18" s="2"/>
    </row>
    <row r="19" spans="1:28" ht="42" customHeight="1" thickBot="1" x14ac:dyDescent="0.25">
      <c r="A19" s="7"/>
      <c r="B19" s="56"/>
      <c r="C19" s="56"/>
      <c r="D19" s="56"/>
      <c r="E19" s="56"/>
      <c r="F19" s="56"/>
      <c r="G19" s="56"/>
      <c r="H19" s="56"/>
      <c r="I19" s="56"/>
      <c r="J19" s="56"/>
      <c r="K19" s="54"/>
      <c r="L19" s="54"/>
      <c r="M19" s="490" t="s">
        <v>141</v>
      </c>
      <c r="N19" s="52" t="s">
        <v>140</v>
      </c>
      <c r="O19" s="53" t="s">
        <v>137</v>
      </c>
      <c r="P19" s="770" t="s">
        <v>136</v>
      </c>
      <c r="Q19" s="770"/>
      <c r="R19" s="770"/>
      <c r="S19" s="770"/>
      <c r="T19" s="52" t="s">
        <v>139</v>
      </c>
      <c r="U19" s="51" t="s">
        <v>138</v>
      </c>
      <c r="V19" s="230" t="s">
        <v>135</v>
      </c>
      <c r="W19" s="231" t="s">
        <v>134</v>
      </c>
      <c r="X19" s="231" t="s">
        <v>291</v>
      </c>
      <c r="Y19" s="232" t="s">
        <v>305</v>
      </c>
      <c r="Z19" s="233" t="s">
        <v>375</v>
      </c>
      <c r="AA19" s="49"/>
      <c r="AB19" s="3"/>
    </row>
    <row r="20" spans="1:28" ht="16.5" customHeight="1" thickBot="1" x14ac:dyDescent="0.3">
      <c r="A20" s="149"/>
      <c r="B20" s="193"/>
      <c r="C20" s="193"/>
      <c r="D20" s="193"/>
      <c r="E20" s="193"/>
      <c r="F20" s="193"/>
      <c r="G20" s="193"/>
      <c r="H20" s="193"/>
      <c r="I20" s="193"/>
      <c r="J20" s="193"/>
      <c r="K20" s="194"/>
      <c r="L20" s="194"/>
      <c r="M20" s="505">
        <v>1</v>
      </c>
      <c r="N20" s="195">
        <v>2</v>
      </c>
      <c r="O20" s="196">
        <v>5</v>
      </c>
      <c r="P20" s="816">
        <v>2</v>
      </c>
      <c r="Q20" s="816"/>
      <c r="R20" s="816"/>
      <c r="S20" s="816"/>
      <c r="T20" s="195">
        <v>3</v>
      </c>
      <c r="U20" s="505">
        <v>4</v>
      </c>
      <c r="V20" s="215">
        <v>5</v>
      </c>
      <c r="W20" s="216">
        <v>7</v>
      </c>
      <c r="X20" s="216">
        <v>6</v>
      </c>
      <c r="Y20" s="216">
        <v>7</v>
      </c>
      <c r="Z20" s="216">
        <v>8</v>
      </c>
      <c r="AA20" s="41"/>
      <c r="AB20" s="3"/>
    </row>
    <row r="21" spans="1:28" ht="15" customHeight="1" x14ac:dyDescent="0.2">
      <c r="A21" s="19"/>
      <c r="B21" s="237"/>
      <c r="C21" s="238"/>
      <c r="D21" s="817" t="s">
        <v>101</v>
      </c>
      <c r="E21" s="817"/>
      <c r="F21" s="817"/>
      <c r="G21" s="818"/>
      <c r="H21" s="818"/>
      <c r="I21" s="818"/>
      <c r="J21" s="818"/>
      <c r="K21" s="818"/>
      <c r="L21" s="818"/>
      <c r="M21" s="818"/>
      <c r="N21" s="818"/>
      <c r="O21" s="170" t="s">
        <v>100</v>
      </c>
      <c r="P21" s="168" t="s">
        <v>99</v>
      </c>
      <c r="Q21" s="172" t="s">
        <v>5</v>
      </c>
      <c r="R21" s="171" t="s">
        <v>4</v>
      </c>
      <c r="S21" s="173" t="s">
        <v>3</v>
      </c>
      <c r="T21" s="168" t="s">
        <v>1</v>
      </c>
      <c r="U21" s="168" t="s">
        <v>1</v>
      </c>
      <c r="V21" s="304" t="s">
        <v>1</v>
      </c>
      <c r="W21" s="305"/>
      <c r="X21" s="306">
        <f>X22+X25+X28+X33+X38</f>
        <v>699006.05</v>
      </c>
      <c r="Y21" s="306">
        <f>Y22+Y25+Y28+Y33+Y38</f>
        <v>89300</v>
      </c>
      <c r="Z21" s="607">
        <f t="shared" ref="Z21" si="0">Z22+Z25+Z28+Z33+Z38</f>
        <v>89300</v>
      </c>
      <c r="AA21" s="8"/>
      <c r="AB21" s="3"/>
    </row>
    <row r="22" spans="1:28" ht="33.75" customHeight="1" x14ac:dyDescent="0.2">
      <c r="A22" s="19"/>
      <c r="B22" s="502"/>
      <c r="C22" s="198"/>
      <c r="D22" s="199"/>
      <c r="E22" s="513"/>
      <c r="F22" s="239"/>
      <c r="G22" s="819" t="s">
        <v>298</v>
      </c>
      <c r="H22" s="820"/>
      <c r="I22" s="820"/>
      <c r="J22" s="820"/>
      <c r="K22" s="820"/>
      <c r="L22" s="820"/>
      <c r="M22" s="820"/>
      <c r="N22" s="821"/>
      <c r="O22" s="154" t="s">
        <v>131</v>
      </c>
      <c r="P22" s="25" t="s">
        <v>99</v>
      </c>
      <c r="Q22" s="23" t="s">
        <v>5</v>
      </c>
      <c r="R22" s="22" t="s">
        <v>4</v>
      </c>
      <c r="S22" s="21">
        <v>61002</v>
      </c>
      <c r="T22" s="25" t="s">
        <v>1</v>
      </c>
      <c r="U22" s="25" t="s">
        <v>1</v>
      </c>
      <c r="V22" s="307" t="s">
        <v>1</v>
      </c>
      <c r="W22" s="308"/>
      <c r="X22" s="309">
        <f t="shared" ref="X22:Z23" si="1">X23</f>
        <v>54100</v>
      </c>
      <c r="Y22" s="309">
        <f t="shared" si="1"/>
        <v>0</v>
      </c>
      <c r="Z22" s="310">
        <f t="shared" si="1"/>
        <v>0</v>
      </c>
      <c r="AA22" s="8"/>
      <c r="AB22" s="3"/>
    </row>
    <row r="23" spans="1:28" ht="29.25" customHeight="1" x14ac:dyDescent="0.2">
      <c r="A23" s="19"/>
      <c r="B23" s="813" t="s">
        <v>282</v>
      </c>
      <c r="C23" s="814"/>
      <c r="D23" s="814"/>
      <c r="E23" s="814"/>
      <c r="F23" s="814"/>
      <c r="G23" s="814"/>
      <c r="H23" s="814"/>
      <c r="I23" s="814"/>
      <c r="J23" s="814"/>
      <c r="K23" s="814"/>
      <c r="L23" s="814"/>
      <c r="M23" s="814"/>
      <c r="N23" s="815"/>
      <c r="O23" s="154" t="s">
        <v>131</v>
      </c>
      <c r="P23" s="25" t="s">
        <v>99</v>
      </c>
      <c r="Q23" s="23" t="s">
        <v>5</v>
      </c>
      <c r="R23" s="22" t="s">
        <v>4</v>
      </c>
      <c r="S23" s="21">
        <v>61002</v>
      </c>
      <c r="T23" s="25">
        <v>1</v>
      </c>
      <c r="U23" s="25">
        <v>6</v>
      </c>
      <c r="V23" s="307" t="s">
        <v>1</v>
      </c>
      <c r="W23" s="308"/>
      <c r="X23" s="309">
        <f t="shared" si="1"/>
        <v>54100</v>
      </c>
      <c r="Y23" s="309">
        <f t="shared" si="1"/>
        <v>0</v>
      </c>
      <c r="Z23" s="310">
        <f t="shared" si="1"/>
        <v>0</v>
      </c>
      <c r="AA23" s="8"/>
      <c r="AB23" s="3"/>
    </row>
    <row r="24" spans="1:28" ht="17.25" customHeight="1" x14ac:dyDescent="0.2">
      <c r="A24" s="19"/>
      <c r="B24" s="813" t="s">
        <v>299</v>
      </c>
      <c r="C24" s="814"/>
      <c r="D24" s="814"/>
      <c r="E24" s="814"/>
      <c r="F24" s="814"/>
      <c r="G24" s="814"/>
      <c r="H24" s="814"/>
      <c r="I24" s="814"/>
      <c r="J24" s="814"/>
      <c r="K24" s="814"/>
      <c r="L24" s="814"/>
      <c r="M24" s="814"/>
      <c r="N24" s="815"/>
      <c r="O24" s="154" t="s">
        <v>131</v>
      </c>
      <c r="P24" s="14" t="s">
        <v>99</v>
      </c>
      <c r="Q24" s="11" t="s">
        <v>5</v>
      </c>
      <c r="R24" s="10" t="s">
        <v>4</v>
      </c>
      <c r="S24" s="9">
        <v>61002</v>
      </c>
      <c r="T24" s="14">
        <v>1</v>
      </c>
      <c r="U24" s="14">
        <v>6</v>
      </c>
      <c r="V24" s="453">
        <v>540</v>
      </c>
      <c r="W24" s="308"/>
      <c r="X24" s="312">
        <v>54100</v>
      </c>
      <c r="Y24" s="312"/>
      <c r="Z24" s="452"/>
      <c r="AA24" s="8"/>
      <c r="AB24" s="3"/>
    </row>
    <row r="25" spans="1:28" ht="15" customHeight="1" x14ac:dyDescent="0.2">
      <c r="A25" s="19"/>
      <c r="B25" s="200"/>
      <c r="C25" s="240"/>
      <c r="D25" s="199"/>
      <c r="E25" s="513"/>
      <c r="F25" s="239"/>
      <c r="G25" s="849" t="s">
        <v>122</v>
      </c>
      <c r="H25" s="849"/>
      <c r="I25" s="849"/>
      <c r="J25" s="849"/>
      <c r="K25" s="849"/>
      <c r="L25" s="849"/>
      <c r="M25" s="849"/>
      <c r="N25" s="849"/>
      <c r="O25" s="154" t="s">
        <v>121</v>
      </c>
      <c r="P25" s="35" t="s">
        <v>99</v>
      </c>
      <c r="Q25" s="101" t="s">
        <v>5</v>
      </c>
      <c r="R25" s="100" t="s">
        <v>4</v>
      </c>
      <c r="S25" s="102" t="s">
        <v>120</v>
      </c>
      <c r="T25" s="35" t="s">
        <v>1</v>
      </c>
      <c r="U25" s="35" t="s">
        <v>1</v>
      </c>
      <c r="V25" s="314" t="s">
        <v>1</v>
      </c>
      <c r="W25" s="308"/>
      <c r="X25" s="315">
        <f t="shared" ref="X25:Z26" si="2">X26</f>
        <v>6001.5</v>
      </c>
      <c r="Y25" s="315">
        <f t="shared" si="2"/>
        <v>5000</v>
      </c>
      <c r="Z25" s="316">
        <f t="shared" si="2"/>
        <v>5000</v>
      </c>
      <c r="AA25" s="8"/>
      <c r="AB25" s="3"/>
    </row>
    <row r="26" spans="1:28" ht="15" customHeight="1" x14ac:dyDescent="0.2">
      <c r="A26" s="19"/>
      <c r="B26" s="826" t="s">
        <v>123</v>
      </c>
      <c r="C26" s="826"/>
      <c r="D26" s="826"/>
      <c r="E26" s="826"/>
      <c r="F26" s="826"/>
      <c r="G26" s="826"/>
      <c r="H26" s="826"/>
      <c r="I26" s="826"/>
      <c r="J26" s="826"/>
      <c r="K26" s="826"/>
      <c r="L26" s="826"/>
      <c r="M26" s="826"/>
      <c r="N26" s="826"/>
      <c r="O26" s="154" t="s">
        <v>121</v>
      </c>
      <c r="P26" s="25" t="s">
        <v>99</v>
      </c>
      <c r="Q26" s="23" t="s">
        <v>5</v>
      </c>
      <c r="R26" s="22" t="s">
        <v>4</v>
      </c>
      <c r="S26" s="21" t="s">
        <v>120</v>
      </c>
      <c r="T26" s="25">
        <v>1</v>
      </c>
      <c r="U26" s="25">
        <v>13</v>
      </c>
      <c r="V26" s="307" t="s">
        <v>1</v>
      </c>
      <c r="W26" s="308"/>
      <c r="X26" s="309">
        <f t="shared" si="2"/>
        <v>6001.5</v>
      </c>
      <c r="Y26" s="309">
        <f t="shared" si="2"/>
        <v>5000</v>
      </c>
      <c r="Z26" s="310">
        <f t="shared" si="2"/>
        <v>5000</v>
      </c>
      <c r="AA26" s="8"/>
      <c r="AB26" s="3"/>
    </row>
    <row r="27" spans="1:28" ht="15" customHeight="1" x14ac:dyDescent="0.2">
      <c r="A27" s="19"/>
      <c r="B27" s="812" t="s">
        <v>118</v>
      </c>
      <c r="C27" s="812"/>
      <c r="D27" s="812"/>
      <c r="E27" s="812"/>
      <c r="F27" s="812"/>
      <c r="G27" s="812"/>
      <c r="H27" s="812"/>
      <c r="I27" s="812"/>
      <c r="J27" s="812"/>
      <c r="K27" s="812"/>
      <c r="L27" s="812"/>
      <c r="M27" s="812"/>
      <c r="N27" s="812"/>
      <c r="O27" s="154" t="s">
        <v>121</v>
      </c>
      <c r="P27" s="14" t="s">
        <v>99</v>
      </c>
      <c r="Q27" s="11" t="s">
        <v>5</v>
      </c>
      <c r="R27" s="10" t="s">
        <v>4</v>
      </c>
      <c r="S27" s="9" t="s">
        <v>120</v>
      </c>
      <c r="T27" s="14">
        <v>1</v>
      </c>
      <c r="U27" s="14">
        <v>13</v>
      </c>
      <c r="V27" s="311" t="s">
        <v>115</v>
      </c>
      <c r="W27" s="308"/>
      <c r="X27" s="312">
        <v>6001.5</v>
      </c>
      <c r="Y27" s="312">
        <v>5000</v>
      </c>
      <c r="Z27" s="452">
        <v>5000</v>
      </c>
      <c r="AA27" s="8"/>
      <c r="AB27" s="3"/>
    </row>
    <row r="28" spans="1:28" ht="15" customHeight="1" x14ac:dyDescent="0.2">
      <c r="A28" s="19"/>
      <c r="B28" s="200"/>
      <c r="C28" s="240"/>
      <c r="D28" s="199"/>
      <c r="E28" s="513"/>
      <c r="F28" s="239"/>
      <c r="G28" s="849" t="s">
        <v>119</v>
      </c>
      <c r="H28" s="849"/>
      <c r="I28" s="849"/>
      <c r="J28" s="849"/>
      <c r="K28" s="849"/>
      <c r="L28" s="849"/>
      <c r="M28" s="849"/>
      <c r="N28" s="849"/>
      <c r="O28" s="154" t="s">
        <v>117</v>
      </c>
      <c r="P28" s="35" t="s">
        <v>99</v>
      </c>
      <c r="Q28" s="101" t="s">
        <v>5</v>
      </c>
      <c r="R28" s="100" t="s">
        <v>4</v>
      </c>
      <c r="S28" s="102" t="s">
        <v>116</v>
      </c>
      <c r="T28" s="35" t="s">
        <v>1</v>
      </c>
      <c r="U28" s="35" t="s">
        <v>1</v>
      </c>
      <c r="V28" s="314" t="s">
        <v>1</v>
      </c>
      <c r="W28" s="308"/>
      <c r="X28" s="315">
        <f>X29</f>
        <v>629604.55000000005</v>
      </c>
      <c r="Y28" s="315">
        <f>Y29</f>
        <v>75000</v>
      </c>
      <c r="Z28" s="316">
        <f>Z29</f>
        <v>75000</v>
      </c>
      <c r="AA28" s="8"/>
      <c r="AB28" s="3"/>
    </row>
    <row r="29" spans="1:28" ht="15" customHeight="1" x14ac:dyDescent="0.2">
      <c r="A29" s="19"/>
      <c r="B29" s="826" t="s">
        <v>123</v>
      </c>
      <c r="C29" s="826"/>
      <c r="D29" s="826"/>
      <c r="E29" s="826"/>
      <c r="F29" s="826"/>
      <c r="G29" s="826"/>
      <c r="H29" s="826"/>
      <c r="I29" s="826"/>
      <c r="J29" s="826"/>
      <c r="K29" s="826"/>
      <c r="L29" s="826"/>
      <c r="M29" s="826"/>
      <c r="N29" s="826"/>
      <c r="O29" s="154" t="s">
        <v>117</v>
      </c>
      <c r="P29" s="25" t="s">
        <v>99</v>
      </c>
      <c r="Q29" s="23" t="s">
        <v>5</v>
      </c>
      <c r="R29" s="22" t="s">
        <v>4</v>
      </c>
      <c r="S29" s="21" t="s">
        <v>116</v>
      </c>
      <c r="T29" s="25">
        <v>1</v>
      </c>
      <c r="U29" s="25">
        <v>13</v>
      </c>
      <c r="V29" s="307" t="s">
        <v>1</v>
      </c>
      <c r="W29" s="308"/>
      <c r="X29" s="309">
        <f>X30+X31+X32</f>
        <v>629604.55000000005</v>
      </c>
      <c r="Y29" s="309">
        <f>Y32+Y30</f>
        <v>75000</v>
      </c>
      <c r="Z29" s="456">
        <f>Z32+Z30</f>
        <v>75000</v>
      </c>
      <c r="AA29" s="8"/>
      <c r="AB29" s="3"/>
    </row>
    <row r="30" spans="1:28" ht="29.25" customHeight="1" x14ac:dyDescent="0.2">
      <c r="A30" s="19"/>
      <c r="B30" s="826" t="s">
        <v>42</v>
      </c>
      <c r="C30" s="826"/>
      <c r="D30" s="826"/>
      <c r="E30" s="826"/>
      <c r="F30" s="826"/>
      <c r="G30" s="826"/>
      <c r="H30" s="826"/>
      <c r="I30" s="826"/>
      <c r="J30" s="826"/>
      <c r="K30" s="826"/>
      <c r="L30" s="826"/>
      <c r="M30" s="826"/>
      <c r="N30" s="826"/>
      <c r="O30" s="154" t="s">
        <v>117</v>
      </c>
      <c r="P30" s="25" t="s">
        <v>99</v>
      </c>
      <c r="Q30" s="23" t="s">
        <v>5</v>
      </c>
      <c r="R30" s="22" t="s">
        <v>4</v>
      </c>
      <c r="S30" s="21" t="s">
        <v>116</v>
      </c>
      <c r="T30" s="25">
        <v>1</v>
      </c>
      <c r="U30" s="25">
        <v>13</v>
      </c>
      <c r="V30" s="307" t="s">
        <v>37</v>
      </c>
      <c r="W30" s="308"/>
      <c r="X30" s="317">
        <v>110305</v>
      </c>
      <c r="Y30" s="317">
        <v>45000</v>
      </c>
      <c r="Z30" s="608">
        <v>45000</v>
      </c>
      <c r="AA30" s="8"/>
      <c r="AB30" s="3"/>
    </row>
    <row r="31" spans="1:28" ht="18.75" customHeight="1" x14ac:dyDescent="0.2">
      <c r="A31" s="19"/>
      <c r="B31" s="593"/>
      <c r="C31" s="593"/>
      <c r="D31" s="593"/>
      <c r="E31" s="593"/>
      <c r="F31" s="593"/>
      <c r="G31" s="593"/>
      <c r="H31" s="593"/>
      <c r="I31" s="593"/>
      <c r="J31" s="593"/>
      <c r="K31" s="593"/>
      <c r="L31" s="593"/>
      <c r="M31" s="593" t="s">
        <v>297</v>
      </c>
      <c r="N31" s="593"/>
      <c r="O31" s="154"/>
      <c r="P31" s="25">
        <v>75</v>
      </c>
      <c r="Q31" s="23">
        <v>0</v>
      </c>
      <c r="R31" s="22">
        <v>0</v>
      </c>
      <c r="S31" s="21">
        <v>95555</v>
      </c>
      <c r="T31" s="25">
        <v>1</v>
      </c>
      <c r="U31" s="25">
        <v>13</v>
      </c>
      <c r="V31" s="307"/>
      <c r="W31" s="308"/>
      <c r="X31" s="474"/>
      <c r="Y31" s="474">
        <v>0</v>
      </c>
      <c r="Z31" s="455">
        <v>0</v>
      </c>
      <c r="AA31" s="8"/>
      <c r="AB31" s="3"/>
    </row>
    <row r="32" spans="1:28" ht="15" customHeight="1" x14ac:dyDescent="0.2">
      <c r="A32" s="19"/>
      <c r="B32" s="812" t="s">
        <v>118</v>
      </c>
      <c r="C32" s="812"/>
      <c r="D32" s="812"/>
      <c r="E32" s="812"/>
      <c r="F32" s="812"/>
      <c r="G32" s="812"/>
      <c r="H32" s="812"/>
      <c r="I32" s="812"/>
      <c r="J32" s="812"/>
      <c r="K32" s="812"/>
      <c r="L32" s="812"/>
      <c r="M32" s="812"/>
      <c r="N32" s="812"/>
      <c r="O32" s="154" t="s">
        <v>117</v>
      </c>
      <c r="P32" s="14" t="s">
        <v>99</v>
      </c>
      <c r="Q32" s="11" t="s">
        <v>5</v>
      </c>
      <c r="R32" s="10" t="s">
        <v>4</v>
      </c>
      <c r="S32" s="9" t="s">
        <v>116</v>
      </c>
      <c r="T32" s="14">
        <v>1</v>
      </c>
      <c r="U32" s="14">
        <v>13</v>
      </c>
      <c r="V32" s="311" t="s">
        <v>115</v>
      </c>
      <c r="W32" s="308"/>
      <c r="X32" s="312">
        <v>519299.55</v>
      </c>
      <c r="Y32" s="312">
        <v>30000</v>
      </c>
      <c r="Z32" s="313">
        <v>30000</v>
      </c>
      <c r="AA32" s="8"/>
      <c r="AB32" s="3"/>
    </row>
    <row r="33" spans="1:28" ht="24" customHeight="1" x14ac:dyDescent="0.2">
      <c r="A33" s="19"/>
      <c r="B33" s="201"/>
      <c r="C33" s="449"/>
      <c r="D33" s="201"/>
      <c r="E33" s="200"/>
      <c r="F33" s="200"/>
      <c r="G33" s="200"/>
      <c r="H33" s="200"/>
      <c r="I33" s="200"/>
      <c r="J33" s="200"/>
      <c r="K33" s="200"/>
      <c r="L33" s="450"/>
      <c r="M33" s="504" t="s">
        <v>334</v>
      </c>
      <c r="N33" s="501"/>
      <c r="O33" s="154"/>
      <c r="P33" s="14">
        <v>75</v>
      </c>
      <c r="Q33" s="11">
        <v>0</v>
      </c>
      <c r="R33" s="10">
        <v>0</v>
      </c>
      <c r="S33" s="9">
        <v>59302</v>
      </c>
      <c r="T33" s="14"/>
      <c r="U33" s="14"/>
      <c r="V33" s="311"/>
      <c r="W33" s="308"/>
      <c r="X33" s="454">
        <f>X34</f>
        <v>9300</v>
      </c>
      <c r="Y33" s="454">
        <f t="shared" ref="Y33:Z33" si="3">Y34</f>
        <v>9300</v>
      </c>
      <c r="Z33" s="455">
        <f t="shared" si="3"/>
        <v>9300</v>
      </c>
      <c r="AA33" s="8"/>
      <c r="AB33" s="3"/>
    </row>
    <row r="34" spans="1:28" ht="36.75" customHeight="1" x14ac:dyDescent="0.2">
      <c r="A34" s="19"/>
      <c r="B34" s="201"/>
      <c r="C34" s="449"/>
      <c r="D34" s="201"/>
      <c r="E34" s="200"/>
      <c r="F34" s="200"/>
      <c r="G34" s="200"/>
      <c r="H34" s="200"/>
      <c r="I34" s="200"/>
      <c r="J34" s="200"/>
      <c r="K34" s="200"/>
      <c r="L34" s="450"/>
      <c r="M34" s="504" t="s">
        <v>272</v>
      </c>
      <c r="N34" s="501"/>
      <c r="O34" s="154"/>
      <c r="P34" s="14">
        <v>75</v>
      </c>
      <c r="Q34" s="11">
        <v>0</v>
      </c>
      <c r="R34" s="10">
        <v>0</v>
      </c>
      <c r="S34" s="9">
        <v>59320</v>
      </c>
      <c r="T34" s="14">
        <v>3</v>
      </c>
      <c r="U34" s="14">
        <v>4</v>
      </c>
      <c r="V34" s="311"/>
      <c r="W34" s="308"/>
      <c r="X34" s="454">
        <f>SUM(X35)</f>
        <v>9300</v>
      </c>
      <c r="Y34" s="454">
        <f t="shared" ref="Y34:Z34" si="4">SUM(Y35)</f>
        <v>9300</v>
      </c>
      <c r="Z34" s="455">
        <f t="shared" si="4"/>
        <v>9300</v>
      </c>
      <c r="AA34" s="8"/>
      <c r="AB34" s="3"/>
    </row>
    <row r="35" spans="1:28" ht="33" customHeight="1" x14ac:dyDescent="0.2">
      <c r="A35" s="19"/>
      <c r="B35" s="201"/>
      <c r="C35" s="449"/>
      <c r="D35" s="201"/>
      <c r="E35" s="200"/>
      <c r="F35" s="200"/>
      <c r="G35" s="200"/>
      <c r="H35" s="200"/>
      <c r="I35" s="200"/>
      <c r="J35" s="200"/>
      <c r="K35" s="200"/>
      <c r="L35" s="450"/>
      <c r="M35" s="504" t="s">
        <v>42</v>
      </c>
      <c r="N35" s="501"/>
      <c r="O35" s="154"/>
      <c r="P35" s="14">
        <v>75</v>
      </c>
      <c r="Q35" s="11">
        <v>0</v>
      </c>
      <c r="R35" s="10">
        <v>0</v>
      </c>
      <c r="S35" s="9">
        <v>59320</v>
      </c>
      <c r="T35" s="14">
        <v>3</v>
      </c>
      <c r="U35" s="14">
        <v>4</v>
      </c>
      <c r="V35" s="453">
        <v>240</v>
      </c>
      <c r="W35" s="308"/>
      <c r="X35" s="312">
        <v>9300</v>
      </c>
      <c r="Y35" s="312">
        <v>9300</v>
      </c>
      <c r="Z35" s="452">
        <v>9300</v>
      </c>
      <c r="AA35" s="8"/>
      <c r="AB35" s="3"/>
    </row>
    <row r="36" spans="1:28" ht="33" customHeight="1" x14ac:dyDescent="0.2">
      <c r="A36" s="19"/>
      <c r="B36" s="201"/>
      <c r="C36" s="449"/>
      <c r="D36" s="545"/>
      <c r="E36" s="200"/>
      <c r="F36" s="200"/>
      <c r="G36" s="200"/>
      <c r="H36" s="200"/>
      <c r="I36" s="200"/>
      <c r="J36" s="200"/>
      <c r="K36" s="200"/>
      <c r="L36" s="450"/>
      <c r="M36" s="532" t="s">
        <v>281</v>
      </c>
      <c r="N36" s="531"/>
      <c r="O36" s="154"/>
      <c r="P36" s="14">
        <v>75</v>
      </c>
      <c r="Q36" s="11">
        <v>0</v>
      </c>
      <c r="R36" s="10">
        <v>0</v>
      </c>
      <c r="S36" s="9">
        <v>0</v>
      </c>
      <c r="T36" s="14"/>
      <c r="U36" s="14"/>
      <c r="V36" s="453"/>
      <c r="W36" s="451"/>
      <c r="X36" s="456">
        <f>X37</f>
        <v>0</v>
      </c>
      <c r="Y36" s="456">
        <f t="shared" ref="Y36:Z36" si="5">Y37</f>
        <v>0</v>
      </c>
      <c r="Z36" s="456">
        <f t="shared" si="5"/>
        <v>0</v>
      </c>
      <c r="AA36" s="8"/>
      <c r="AB36" s="3"/>
    </row>
    <row r="37" spans="1:28" ht="33" customHeight="1" x14ac:dyDescent="0.2">
      <c r="A37" s="19"/>
      <c r="B37" s="201"/>
      <c r="C37" s="449"/>
      <c r="D37" s="545"/>
      <c r="E37" s="200"/>
      <c r="F37" s="200"/>
      <c r="G37" s="200"/>
      <c r="H37" s="200"/>
      <c r="I37" s="200"/>
      <c r="J37" s="200"/>
      <c r="K37" s="200"/>
      <c r="L37" s="450"/>
      <c r="M37" s="532" t="s">
        <v>280</v>
      </c>
      <c r="N37" s="531"/>
      <c r="O37" s="154"/>
      <c r="P37" s="14">
        <v>75</v>
      </c>
      <c r="Q37" s="11">
        <v>0</v>
      </c>
      <c r="R37" s="10">
        <v>0</v>
      </c>
      <c r="S37" s="9">
        <v>90006</v>
      </c>
      <c r="T37" s="14">
        <v>1</v>
      </c>
      <c r="U37" s="14">
        <v>7</v>
      </c>
      <c r="V37" s="453"/>
      <c r="W37" s="451"/>
      <c r="X37" s="456">
        <f>X38</f>
        <v>0</v>
      </c>
      <c r="Y37" s="456">
        <f t="shared" ref="Y37:Z37" si="6">Y38</f>
        <v>0</v>
      </c>
      <c r="Z37" s="456">
        <f t="shared" si="6"/>
        <v>0</v>
      </c>
      <c r="AA37" s="8"/>
      <c r="AB37" s="3"/>
    </row>
    <row r="38" spans="1:28" ht="33" customHeight="1" x14ac:dyDescent="0.2">
      <c r="A38" s="19"/>
      <c r="B38" s="201"/>
      <c r="C38" s="449"/>
      <c r="D38" s="545"/>
      <c r="E38" s="200"/>
      <c r="F38" s="200"/>
      <c r="G38" s="200"/>
      <c r="H38" s="200"/>
      <c r="I38" s="200"/>
      <c r="J38" s="200"/>
      <c r="K38" s="200"/>
      <c r="L38" s="450"/>
      <c r="M38" s="532" t="s">
        <v>42</v>
      </c>
      <c r="N38" s="531"/>
      <c r="O38" s="154"/>
      <c r="P38" s="14">
        <v>75</v>
      </c>
      <c r="Q38" s="11">
        <v>0</v>
      </c>
      <c r="R38" s="10">
        <v>0</v>
      </c>
      <c r="S38" s="9">
        <v>90006</v>
      </c>
      <c r="T38" s="14">
        <v>1</v>
      </c>
      <c r="U38" s="14">
        <v>7</v>
      </c>
      <c r="V38" s="453">
        <v>240</v>
      </c>
      <c r="W38" s="451"/>
      <c r="X38" s="452"/>
      <c r="Y38" s="452"/>
      <c r="Z38" s="452"/>
      <c r="AA38" s="8"/>
      <c r="AB38" s="3"/>
    </row>
    <row r="39" spans="1:28" ht="29.25" customHeight="1" x14ac:dyDescent="0.2">
      <c r="A39" s="19"/>
      <c r="B39" s="201"/>
      <c r="C39" s="202"/>
      <c r="D39" s="847" t="s">
        <v>329</v>
      </c>
      <c r="E39" s="848"/>
      <c r="F39" s="848"/>
      <c r="G39" s="848"/>
      <c r="H39" s="848"/>
      <c r="I39" s="848"/>
      <c r="J39" s="848"/>
      <c r="K39" s="848"/>
      <c r="L39" s="848"/>
      <c r="M39" s="848"/>
      <c r="N39" s="848"/>
      <c r="O39" s="154" t="s">
        <v>34</v>
      </c>
      <c r="P39" s="488" t="s">
        <v>26</v>
      </c>
      <c r="Q39" s="401" t="s">
        <v>5</v>
      </c>
      <c r="R39" s="489" t="s">
        <v>4</v>
      </c>
      <c r="S39" s="402" t="s">
        <v>3</v>
      </c>
      <c r="T39" s="488" t="s">
        <v>1</v>
      </c>
      <c r="U39" s="488" t="s">
        <v>1</v>
      </c>
      <c r="V39" s="463" t="s">
        <v>1</v>
      </c>
      <c r="W39" s="451"/>
      <c r="X39" s="320">
        <f>X40</f>
        <v>4362562</v>
      </c>
      <c r="Y39" s="320">
        <f t="shared" ref="Y39:Z39" si="7">Y40</f>
        <v>2800000</v>
      </c>
      <c r="Z39" s="472">
        <f t="shared" si="7"/>
        <v>2800000</v>
      </c>
      <c r="AA39" s="8"/>
      <c r="AB39" s="3"/>
    </row>
    <row r="40" spans="1:28" ht="15" customHeight="1" x14ac:dyDescent="0.2">
      <c r="A40" s="19"/>
      <c r="B40" s="201"/>
      <c r="C40" s="202"/>
      <c r="D40" s="203"/>
      <c r="E40" s="822" t="s">
        <v>33</v>
      </c>
      <c r="F40" s="823"/>
      <c r="G40" s="823"/>
      <c r="H40" s="823"/>
      <c r="I40" s="823"/>
      <c r="J40" s="823"/>
      <c r="K40" s="823"/>
      <c r="L40" s="823"/>
      <c r="M40" s="823"/>
      <c r="N40" s="823"/>
      <c r="O40" s="432" t="s">
        <v>32</v>
      </c>
      <c r="P40" s="78" t="s">
        <v>26</v>
      </c>
      <c r="Q40" s="98">
        <v>0</v>
      </c>
      <c r="R40" s="97" t="s">
        <v>4</v>
      </c>
      <c r="S40" s="99" t="s">
        <v>3</v>
      </c>
      <c r="T40" s="78" t="s">
        <v>1</v>
      </c>
      <c r="U40" s="78" t="s">
        <v>1</v>
      </c>
      <c r="V40" s="514" t="s">
        <v>1</v>
      </c>
      <c r="W40" s="308"/>
      <c r="X40" s="309">
        <f>X41</f>
        <v>4362562</v>
      </c>
      <c r="Y40" s="309">
        <f>Y41</f>
        <v>2800000</v>
      </c>
      <c r="Z40" s="310">
        <f>Z41</f>
        <v>2800000</v>
      </c>
      <c r="AA40" s="8"/>
      <c r="AB40" s="3"/>
    </row>
    <row r="41" spans="1:28" ht="15" customHeight="1" x14ac:dyDescent="0.2">
      <c r="A41" s="19"/>
      <c r="B41" s="501"/>
      <c r="C41" s="197"/>
      <c r="D41" s="204"/>
      <c r="E41" s="515"/>
      <c r="F41" s="824" t="s">
        <v>31</v>
      </c>
      <c r="G41" s="825"/>
      <c r="H41" s="825"/>
      <c r="I41" s="825"/>
      <c r="J41" s="825"/>
      <c r="K41" s="825"/>
      <c r="L41" s="825"/>
      <c r="M41" s="825"/>
      <c r="N41" s="825"/>
      <c r="O41" s="154" t="s">
        <v>30</v>
      </c>
      <c r="P41" s="25" t="s">
        <v>26</v>
      </c>
      <c r="Q41" s="23">
        <v>1</v>
      </c>
      <c r="R41" s="22" t="s">
        <v>6</v>
      </c>
      <c r="S41" s="21" t="s">
        <v>3</v>
      </c>
      <c r="T41" s="25" t="s">
        <v>1</v>
      </c>
      <c r="U41" s="25" t="s">
        <v>1</v>
      </c>
      <c r="V41" s="307" t="s">
        <v>1</v>
      </c>
      <c r="W41" s="308"/>
      <c r="X41" s="309">
        <f>X51+X47+X44+X49</f>
        <v>4362562</v>
      </c>
      <c r="Y41" s="309">
        <f t="shared" ref="Y41:Z41" si="8">Y42+Y45</f>
        <v>2800000</v>
      </c>
      <c r="Z41" s="456">
        <f t="shared" si="8"/>
        <v>2800000</v>
      </c>
      <c r="AA41" s="8"/>
      <c r="AB41" s="3"/>
    </row>
    <row r="42" spans="1:28" ht="15" customHeight="1" x14ac:dyDescent="0.2">
      <c r="A42" s="19"/>
      <c r="B42" s="502"/>
      <c r="C42" s="198"/>
      <c r="D42" s="205"/>
      <c r="E42" s="516"/>
      <c r="F42" s="239"/>
      <c r="G42" s="825" t="s">
        <v>29</v>
      </c>
      <c r="H42" s="825"/>
      <c r="I42" s="825"/>
      <c r="J42" s="825"/>
      <c r="K42" s="825"/>
      <c r="L42" s="825"/>
      <c r="M42" s="825"/>
      <c r="N42" s="825"/>
      <c r="O42" s="154" t="s">
        <v>27</v>
      </c>
      <c r="P42" s="25" t="s">
        <v>26</v>
      </c>
      <c r="Q42" s="23">
        <v>1</v>
      </c>
      <c r="R42" s="22" t="s">
        <v>6</v>
      </c>
      <c r="S42" s="21">
        <v>70005</v>
      </c>
      <c r="T42" s="25" t="s">
        <v>1</v>
      </c>
      <c r="U42" s="25" t="s">
        <v>1</v>
      </c>
      <c r="V42" s="307" t="s">
        <v>1</v>
      </c>
      <c r="W42" s="308"/>
      <c r="X42" s="309">
        <f t="shared" ref="X42:Z42" si="9">X43</f>
        <v>280000</v>
      </c>
      <c r="Y42" s="309">
        <f t="shared" si="9"/>
        <v>280000</v>
      </c>
      <c r="Z42" s="310">
        <f t="shared" si="9"/>
        <v>280000</v>
      </c>
      <c r="AA42" s="8"/>
      <c r="AB42" s="3"/>
    </row>
    <row r="43" spans="1:28" ht="15" customHeight="1" x14ac:dyDescent="0.2">
      <c r="A43" s="19"/>
      <c r="B43" s="826" t="s">
        <v>344</v>
      </c>
      <c r="C43" s="826"/>
      <c r="D43" s="826"/>
      <c r="E43" s="826"/>
      <c r="F43" s="826"/>
      <c r="G43" s="826"/>
      <c r="H43" s="826"/>
      <c r="I43" s="826"/>
      <c r="J43" s="826"/>
      <c r="K43" s="826"/>
      <c r="L43" s="826"/>
      <c r="M43" s="826"/>
      <c r="N43" s="826"/>
      <c r="O43" s="154" t="s">
        <v>27</v>
      </c>
      <c r="P43" s="25" t="s">
        <v>26</v>
      </c>
      <c r="Q43" s="23">
        <v>1</v>
      </c>
      <c r="R43" s="22" t="s">
        <v>6</v>
      </c>
      <c r="S43" s="21">
        <v>70005</v>
      </c>
      <c r="T43" s="25">
        <v>8</v>
      </c>
      <c r="U43" s="25">
        <v>1</v>
      </c>
      <c r="V43" s="307" t="s">
        <v>1</v>
      </c>
      <c r="W43" s="308"/>
      <c r="X43" s="309">
        <v>280000</v>
      </c>
      <c r="Y43" s="309">
        <f>Y44</f>
        <v>280000</v>
      </c>
      <c r="Z43" s="310">
        <f>Z44</f>
        <v>280000</v>
      </c>
      <c r="AA43" s="8"/>
      <c r="AB43" s="3"/>
    </row>
    <row r="44" spans="1:28" ht="15" customHeight="1" x14ac:dyDescent="0.2">
      <c r="A44" s="19"/>
      <c r="B44" s="812" t="s">
        <v>28</v>
      </c>
      <c r="C44" s="812"/>
      <c r="D44" s="812"/>
      <c r="E44" s="812"/>
      <c r="F44" s="812"/>
      <c r="G44" s="812"/>
      <c r="H44" s="812"/>
      <c r="I44" s="812"/>
      <c r="J44" s="812"/>
      <c r="K44" s="812"/>
      <c r="L44" s="812"/>
      <c r="M44" s="812"/>
      <c r="N44" s="812"/>
      <c r="O44" s="154" t="s">
        <v>27</v>
      </c>
      <c r="P44" s="14" t="s">
        <v>26</v>
      </c>
      <c r="Q44" s="11" t="s">
        <v>25</v>
      </c>
      <c r="R44" s="10" t="s">
        <v>6</v>
      </c>
      <c r="S44" s="9">
        <v>70005</v>
      </c>
      <c r="T44" s="14">
        <v>8</v>
      </c>
      <c r="U44" s="14">
        <v>1</v>
      </c>
      <c r="V44" s="311" t="s">
        <v>23</v>
      </c>
      <c r="W44" s="308"/>
      <c r="X44" s="312">
        <v>280000</v>
      </c>
      <c r="Y44" s="312">
        <v>280000</v>
      </c>
      <c r="Z44" s="452">
        <v>280000</v>
      </c>
      <c r="AA44" s="8"/>
      <c r="AB44" s="3"/>
    </row>
    <row r="45" spans="1:28" ht="15" customHeight="1" x14ac:dyDescent="0.2">
      <c r="A45" s="19"/>
      <c r="B45" s="201"/>
      <c r="C45" s="449"/>
      <c r="D45" s="201"/>
      <c r="E45" s="200"/>
      <c r="F45" s="200"/>
      <c r="G45" s="200"/>
      <c r="H45" s="200"/>
      <c r="I45" s="200"/>
      <c r="J45" s="200"/>
      <c r="K45" s="200"/>
      <c r="L45" s="450"/>
      <c r="M45" s="592" t="s">
        <v>31</v>
      </c>
      <c r="N45" s="594"/>
      <c r="O45" s="154"/>
      <c r="P45" s="25" t="s">
        <v>26</v>
      </c>
      <c r="Q45" s="23" t="s">
        <v>25</v>
      </c>
      <c r="R45" s="22" t="s">
        <v>6</v>
      </c>
      <c r="S45" s="21" t="s">
        <v>24</v>
      </c>
      <c r="T45" s="25" t="s">
        <v>1</v>
      </c>
      <c r="U45" s="25" t="s">
        <v>1</v>
      </c>
      <c r="V45" s="307" t="s">
        <v>1</v>
      </c>
      <c r="W45" s="308"/>
      <c r="X45" s="454">
        <f>X47</f>
        <v>3712100</v>
      </c>
      <c r="Y45" s="454">
        <v>2520000</v>
      </c>
      <c r="Z45" s="455">
        <v>2520000</v>
      </c>
      <c r="AA45" s="8"/>
      <c r="AB45" s="3"/>
    </row>
    <row r="46" spans="1:28" ht="15" customHeight="1" x14ac:dyDescent="0.2">
      <c r="A46" s="19"/>
      <c r="B46" s="201"/>
      <c r="C46" s="449"/>
      <c r="D46" s="201"/>
      <c r="E46" s="200"/>
      <c r="F46" s="200"/>
      <c r="G46" s="200"/>
      <c r="H46" s="200"/>
      <c r="I46" s="200"/>
      <c r="J46" s="200"/>
      <c r="K46" s="200"/>
      <c r="L46" s="450"/>
      <c r="M46" s="647" t="s">
        <v>29</v>
      </c>
      <c r="N46" s="646"/>
      <c r="O46" s="154"/>
      <c r="P46" s="25" t="s">
        <v>26</v>
      </c>
      <c r="Q46" s="23" t="s">
        <v>25</v>
      </c>
      <c r="R46" s="22" t="s">
        <v>6</v>
      </c>
      <c r="S46" s="21" t="s">
        <v>24</v>
      </c>
      <c r="T46" s="25">
        <v>8</v>
      </c>
      <c r="U46" s="25">
        <v>1</v>
      </c>
      <c r="V46" s="307" t="s">
        <v>1</v>
      </c>
      <c r="W46" s="308"/>
      <c r="X46" s="454">
        <f>X47</f>
        <v>3712100</v>
      </c>
      <c r="Y46" s="454">
        <v>2520000</v>
      </c>
      <c r="Z46" s="455">
        <v>2520000</v>
      </c>
      <c r="AA46" s="8"/>
      <c r="AB46" s="645"/>
    </row>
    <row r="47" spans="1:28" ht="15" customHeight="1" x14ac:dyDescent="0.2">
      <c r="A47" s="19"/>
      <c r="B47" s="201"/>
      <c r="C47" s="449"/>
      <c r="D47" s="201"/>
      <c r="E47" s="200"/>
      <c r="F47" s="200"/>
      <c r="G47" s="200"/>
      <c r="H47" s="200"/>
      <c r="I47" s="200"/>
      <c r="J47" s="200"/>
      <c r="K47" s="200"/>
      <c r="L47" s="450"/>
      <c r="M47" s="647" t="s">
        <v>28</v>
      </c>
      <c r="N47" s="646"/>
      <c r="O47" s="154"/>
      <c r="P47" s="14" t="s">
        <v>26</v>
      </c>
      <c r="Q47" s="11" t="s">
        <v>25</v>
      </c>
      <c r="R47" s="10" t="s">
        <v>6</v>
      </c>
      <c r="S47" s="9" t="s">
        <v>24</v>
      </c>
      <c r="T47" s="14">
        <v>8</v>
      </c>
      <c r="U47" s="14">
        <v>1</v>
      </c>
      <c r="V47" s="311" t="s">
        <v>23</v>
      </c>
      <c r="W47" s="308"/>
      <c r="X47" s="312">
        <v>3712100</v>
      </c>
      <c r="Y47" s="312">
        <v>2520000</v>
      </c>
      <c r="Z47" s="452">
        <v>2520000</v>
      </c>
      <c r="AA47" s="8"/>
      <c r="AB47" s="645"/>
    </row>
    <row r="48" spans="1:28" ht="15" customHeight="1" x14ac:dyDescent="0.2">
      <c r="A48" s="19"/>
      <c r="B48" s="201"/>
      <c r="C48" s="449"/>
      <c r="D48" s="201"/>
      <c r="E48" s="200"/>
      <c r="F48" s="200"/>
      <c r="G48" s="200"/>
      <c r="H48" s="200"/>
      <c r="I48" s="200"/>
      <c r="J48" s="200"/>
      <c r="K48" s="200"/>
      <c r="L48" s="450"/>
      <c r="M48" s="698" t="s">
        <v>371</v>
      </c>
      <c r="N48" s="701"/>
      <c r="O48" s="154"/>
      <c r="P48" s="14" t="s">
        <v>26</v>
      </c>
      <c r="Q48" s="11" t="s">
        <v>25</v>
      </c>
      <c r="R48" s="10">
        <v>2</v>
      </c>
      <c r="S48" s="9">
        <v>67777</v>
      </c>
      <c r="T48" s="14">
        <v>8</v>
      </c>
      <c r="U48" s="14">
        <v>1</v>
      </c>
      <c r="V48" s="311"/>
      <c r="W48" s="308"/>
      <c r="X48" s="454"/>
      <c r="Y48" s="454"/>
      <c r="Z48" s="455"/>
      <c r="AA48" s="8"/>
      <c r="AB48" s="700"/>
    </row>
    <row r="49" spans="1:28" ht="15" customHeight="1" x14ac:dyDescent="0.2">
      <c r="A49" s="19"/>
      <c r="B49" s="201"/>
      <c r="C49" s="449"/>
      <c r="D49" s="201"/>
      <c r="E49" s="200"/>
      <c r="F49" s="200"/>
      <c r="G49" s="200"/>
      <c r="H49" s="200"/>
      <c r="I49" s="200"/>
      <c r="J49" s="200"/>
      <c r="K49" s="200"/>
      <c r="L49" s="450"/>
      <c r="M49" s="698" t="s">
        <v>371</v>
      </c>
      <c r="N49" s="701"/>
      <c r="O49" s="154"/>
      <c r="P49" s="14" t="s">
        <v>26</v>
      </c>
      <c r="Q49" s="11" t="s">
        <v>25</v>
      </c>
      <c r="R49" s="10">
        <v>2</v>
      </c>
      <c r="S49" s="9">
        <v>67777</v>
      </c>
      <c r="T49" s="14">
        <v>8</v>
      </c>
      <c r="U49" s="14">
        <v>1</v>
      </c>
      <c r="V49" s="702">
        <v>610</v>
      </c>
      <c r="W49" s="308"/>
      <c r="X49" s="312">
        <v>323000</v>
      </c>
      <c r="Y49" s="312"/>
      <c r="Z49" s="452"/>
      <c r="AA49" s="8"/>
      <c r="AB49" s="700"/>
    </row>
    <row r="50" spans="1:28" ht="15" customHeight="1" x14ac:dyDescent="0.2">
      <c r="A50" s="19"/>
      <c r="B50" s="201"/>
      <c r="C50" s="449"/>
      <c r="D50" s="201"/>
      <c r="E50" s="200"/>
      <c r="F50" s="200"/>
      <c r="G50" s="200"/>
      <c r="H50" s="200"/>
      <c r="I50" s="200"/>
      <c r="J50" s="200"/>
      <c r="K50" s="200"/>
      <c r="L50" s="450"/>
      <c r="M50" s="647" t="s">
        <v>300</v>
      </c>
      <c r="N50" s="646"/>
      <c r="O50" s="154"/>
      <c r="P50" s="14">
        <v>81</v>
      </c>
      <c r="Q50" s="11">
        <v>2</v>
      </c>
      <c r="R50" s="10">
        <v>1</v>
      </c>
      <c r="S50" s="9">
        <v>95555</v>
      </c>
      <c r="T50" s="14">
        <v>8</v>
      </c>
      <c r="U50" s="14">
        <v>1</v>
      </c>
      <c r="V50" s="311"/>
      <c r="W50" s="308"/>
      <c r="X50" s="454">
        <v>50000</v>
      </c>
      <c r="Y50" s="454"/>
      <c r="Z50" s="455"/>
      <c r="AA50" s="8"/>
      <c r="AB50" s="645"/>
    </row>
    <row r="51" spans="1:28" ht="15" customHeight="1" x14ac:dyDescent="0.2">
      <c r="A51" s="19"/>
      <c r="B51" s="201"/>
      <c r="C51" s="449"/>
      <c r="D51" s="201"/>
      <c r="E51" s="200"/>
      <c r="F51" s="200"/>
      <c r="G51" s="200"/>
      <c r="H51" s="200"/>
      <c r="I51" s="200"/>
      <c r="J51" s="200"/>
      <c r="K51" s="200"/>
      <c r="L51" s="450"/>
      <c r="M51" s="592" t="s">
        <v>28</v>
      </c>
      <c r="N51" s="594"/>
      <c r="O51" s="154"/>
      <c r="P51" s="14">
        <v>81</v>
      </c>
      <c r="Q51" s="11">
        <v>2</v>
      </c>
      <c r="R51" s="10">
        <v>1</v>
      </c>
      <c r="S51" s="9">
        <v>95555</v>
      </c>
      <c r="T51" s="14">
        <v>8</v>
      </c>
      <c r="U51" s="14">
        <v>1</v>
      </c>
      <c r="V51" s="453">
        <v>610</v>
      </c>
      <c r="W51" s="308"/>
      <c r="X51" s="312">
        <v>47462</v>
      </c>
      <c r="Y51" s="312"/>
      <c r="Z51" s="452"/>
      <c r="AA51" s="8"/>
      <c r="AB51" s="3"/>
    </row>
    <row r="52" spans="1:28" s="406" customFormat="1" ht="66" customHeight="1" x14ac:dyDescent="0.2">
      <c r="A52" s="7"/>
      <c r="B52" s="457"/>
      <c r="C52" s="458"/>
      <c r="D52" s="457"/>
      <c r="E52" s="459"/>
      <c r="F52" s="459"/>
      <c r="G52" s="459"/>
      <c r="H52" s="459"/>
      <c r="I52" s="459"/>
      <c r="J52" s="459"/>
      <c r="K52" s="459"/>
      <c r="L52" s="460"/>
      <c r="M52" s="611" t="s">
        <v>327</v>
      </c>
      <c r="N52" s="462"/>
      <c r="O52" s="440"/>
      <c r="P52" s="605">
        <v>85</v>
      </c>
      <c r="Q52" s="401">
        <v>0</v>
      </c>
      <c r="R52" s="606">
        <v>0</v>
      </c>
      <c r="S52" s="402">
        <v>0</v>
      </c>
      <c r="T52" s="605"/>
      <c r="U52" s="605"/>
      <c r="V52" s="612"/>
      <c r="W52" s="464"/>
      <c r="X52" s="465">
        <f>X53</f>
        <v>63375</v>
      </c>
      <c r="Y52" s="465">
        <f t="shared" ref="Y52:Z52" si="10">Y53</f>
        <v>63375</v>
      </c>
      <c r="Z52" s="465">
        <f t="shared" si="10"/>
        <v>63375</v>
      </c>
      <c r="AA52" s="405"/>
      <c r="AB52" s="66"/>
    </row>
    <row r="53" spans="1:28" ht="30.75" customHeight="1" x14ac:dyDescent="0.2">
      <c r="A53" s="19"/>
      <c r="B53" s="201"/>
      <c r="C53" s="449"/>
      <c r="D53" s="201"/>
      <c r="E53" s="200"/>
      <c r="F53" s="200"/>
      <c r="G53" s="200"/>
      <c r="H53" s="200"/>
      <c r="I53" s="200"/>
      <c r="J53" s="200"/>
      <c r="K53" s="200"/>
      <c r="L53" s="450"/>
      <c r="M53" s="603" t="s">
        <v>97</v>
      </c>
      <c r="N53" s="604"/>
      <c r="O53" s="154"/>
      <c r="P53" s="14">
        <v>85</v>
      </c>
      <c r="Q53" s="11">
        <v>9</v>
      </c>
      <c r="R53" s="10">
        <v>1</v>
      </c>
      <c r="S53" s="9">
        <v>0</v>
      </c>
      <c r="T53" s="14"/>
      <c r="U53" s="14"/>
      <c r="V53" s="453"/>
      <c r="W53" s="308"/>
      <c r="X53" s="454">
        <f>X54</f>
        <v>63375</v>
      </c>
      <c r="Y53" s="454">
        <f t="shared" ref="Y53:Z53" si="11">Y54</f>
        <v>63375</v>
      </c>
      <c r="Z53" s="454">
        <f t="shared" si="11"/>
        <v>63375</v>
      </c>
      <c r="AA53" s="8"/>
      <c r="AB53" s="3"/>
    </row>
    <row r="54" spans="1:28" ht="31.5" customHeight="1" x14ac:dyDescent="0.2">
      <c r="A54" s="19"/>
      <c r="B54" s="201"/>
      <c r="C54" s="449"/>
      <c r="D54" s="201"/>
      <c r="E54" s="200"/>
      <c r="F54" s="200"/>
      <c r="G54" s="200"/>
      <c r="H54" s="200"/>
      <c r="I54" s="200"/>
      <c r="J54" s="200"/>
      <c r="K54" s="200"/>
      <c r="L54" s="450"/>
      <c r="M54" s="603" t="s">
        <v>95</v>
      </c>
      <c r="N54" s="604"/>
      <c r="O54" s="154"/>
      <c r="P54" s="14">
        <v>85</v>
      </c>
      <c r="Q54" s="11">
        <v>9</v>
      </c>
      <c r="R54" s="10">
        <v>2</v>
      </c>
      <c r="S54" s="9">
        <v>90054</v>
      </c>
      <c r="T54" s="14"/>
      <c r="U54" s="14"/>
      <c r="V54" s="453"/>
      <c r="W54" s="308"/>
      <c r="X54" s="454">
        <f>X55</f>
        <v>63375</v>
      </c>
      <c r="Y54" s="454">
        <f t="shared" ref="Y54:Z54" si="12">Y55</f>
        <v>63375</v>
      </c>
      <c r="Z54" s="454">
        <f t="shared" si="12"/>
        <v>63375</v>
      </c>
      <c r="AA54" s="8"/>
      <c r="AB54" s="3"/>
    </row>
    <row r="55" spans="1:28" ht="15" customHeight="1" x14ac:dyDescent="0.2">
      <c r="A55" s="19"/>
      <c r="B55" s="201"/>
      <c r="C55" s="449"/>
      <c r="D55" s="201"/>
      <c r="E55" s="200"/>
      <c r="F55" s="200"/>
      <c r="G55" s="200"/>
      <c r="H55" s="200"/>
      <c r="I55" s="200"/>
      <c r="J55" s="200"/>
      <c r="K55" s="200"/>
      <c r="L55" s="450"/>
      <c r="M55" s="603" t="s">
        <v>98</v>
      </c>
      <c r="N55" s="604"/>
      <c r="O55" s="154"/>
      <c r="P55" s="14">
        <v>85</v>
      </c>
      <c r="Q55" s="11">
        <v>9</v>
      </c>
      <c r="R55" s="10">
        <v>2</v>
      </c>
      <c r="S55" s="9">
        <v>90054</v>
      </c>
      <c r="T55" s="14">
        <v>3</v>
      </c>
      <c r="U55" s="14">
        <v>10</v>
      </c>
      <c r="V55" s="453"/>
      <c r="W55" s="308"/>
      <c r="X55" s="454">
        <f>X56</f>
        <v>63375</v>
      </c>
      <c r="Y55" s="454">
        <f t="shared" ref="Y55:Z55" si="13">Y56</f>
        <v>63375</v>
      </c>
      <c r="Z55" s="454">
        <f t="shared" si="13"/>
        <v>63375</v>
      </c>
      <c r="AA55" s="8"/>
      <c r="AB55" s="3"/>
    </row>
    <row r="56" spans="1:28" ht="31.5" customHeight="1" x14ac:dyDescent="0.2">
      <c r="A56" s="19"/>
      <c r="B56" s="201"/>
      <c r="C56" s="449"/>
      <c r="D56" s="201"/>
      <c r="E56" s="200"/>
      <c r="F56" s="200"/>
      <c r="G56" s="200"/>
      <c r="H56" s="200"/>
      <c r="I56" s="200"/>
      <c r="J56" s="200"/>
      <c r="K56" s="200"/>
      <c r="L56" s="450"/>
      <c r="M56" s="603" t="s">
        <v>42</v>
      </c>
      <c r="N56" s="604"/>
      <c r="O56" s="154"/>
      <c r="P56" s="14">
        <v>85</v>
      </c>
      <c r="Q56" s="11">
        <v>9</v>
      </c>
      <c r="R56" s="10">
        <v>2</v>
      </c>
      <c r="S56" s="9">
        <v>90054</v>
      </c>
      <c r="T56" s="14">
        <v>3</v>
      </c>
      <c r="U56" s="14">
        <v>10</v>
      </c>
      <c r="V56" s="453">
        <v>240</v>
      </c>
      <c r="W56" s="308"/>
      <c r="X56" s="312">
        <v>63375</v>
      </c>
      <c r="Y56" s="312">
        <v>63375</v>
      </c>
      <c r="Z56" s="452">
        <v>63375</v>
      </c>
      <c r="AA56" s="8"/>
      <c r="AB56" s="3"/>
    </row>
    <row r="57" spans="1:28" s="406" customFormat="1" ht="70.5" customHeight="1" x14ac:dyDescent="0.2">
      <c r="A57" s="7"/>
      <c r="B57" s="457"/>
      <c r="C57" s="458"/>
      <c r="D57" s="457"/>
      <c r="E57" s="459"/>
      <c r="F57" s="459"/>
      <c r="G57" s="459"/>
      <c r="H57" s="459"/>
      <c r="I57" s="459"/>
      <c r="J57" s="459"/>
      <c r="K57" s="459"/>
      <c r="L57" s="460"/>
      <c r="M57" s="461" t="s">
        <v>330</v>
      </c>
      <c r="N57" s="462"/>
      <c r="O57" s="440"/>
      <c r="P57" s="488">
        <v>85</v>
      </c>
      <c r="Q57" s="401">
        <v>0</v>
      </c>
      <c r="R57" s="489">
        <v>0</v>
      </c>
      <c r="S57" s="402">
        <v>0</v>
      </c>
      <c r="T57" s="488"/>
      <c r="U57" s="488"/>
      <c r="V57" s="463"/>
      <c r="W57" s="464"/>
      <c r="X57" s="465">
        <f>X58</f>
        <v>45275</v>
      </c>
      <c r="Y57" s="465">
        <f t="shared" ref="Y57:Z59" si="14">Y58</f>
        <v>50000</v>
      </c>
      <c r="Z57" s="466">
        <f t="shared" si="14"/>
        <v>45275</v>
      </c>
      <c r="AA57" s="405"/>
      <c r="AB57" s="66"/>
    </row>
    <row r="58" spans="1:28" ht="80.25" customHeight="1" x14ac:dyDescent="0.2">
      <c r="A58" s="19"/>
      <c r="B58" s="201"/>
      <c r="C58" s="449"/>
      <c r="D58" s="201"/>
      <c r="E58" s="200"/>
      <c r="F58" s="200"/>
      <c r="G58" s="200"/>
      <c r="H58" s="200"/>
      <c r="I58" s="200"/>
      <c r="J58" s="200"/>
      <c r="K58" s="200"/>
      <c r="L58" s="450"/>
      <c r="M58" s="504" t="s">
        <v>266</v>
      </c>
      <c r="N58" s="501"/>
      <c r="O58" s="154"/>
      <c r="P58" s="14">
        <v>85</v>
      </c>
      <c r="Q58" s="11" t="s">
        <v>348</v>
      </c>
      <c r="R58" s="10">
        <v>1</v>
      </c>
      <c r="S58" s="9">
        <v>0</v>
      </c>
      <c r="T58" s="14"/>
      <c r="U58" s="14"/>
      <c r="V58" s="311"/>
      <c r="W58" s="308"/>
      <c r="X58" s="454">
        <f>X59</f>
        <v>45275</v>
      </c>
      <c r="Y58" s="454">
        <f t="shared" si="14"/>
        <v>50000</v>
      </c>
      <c r="Z58" s="455">
        <f t="shared" si="14"/>
        <v>45275</v>
      </c>
      <c r="AA58" s="8"/>
      <c r="AB58" s="3"/>
    </row>
    <row r="59" spans="1:28" ht="66.75" customHeight="1" x14ac:dyDescent="0.2">
      <c r="A59" s="19"/>
      <c r="B59" s="201"/>
      <c r="C59" s="449"/>
      <c r="D59" s="201"/>
      <c r="E59" s="200"/>
      <c r="F59" s="200"/>
      <c r="G59" s="200"/>
      <c r="H59" s="200"/>
      <c r="I59" s="200"/>
      <c r="J59" s="200"/>
      <c r="K59" s="200"/>
      <c r="L59" s="450"/>
      <c r="M59" s="504" t="s">
        <v>267</v>
      </c>
      <c r="N59" s="501"/>
      <c r="O59" s="154"/>
      <c r="P59" s="14">
        <v>85</v>
      </c>
      <c r="Q59" s="11" t="s">
        <v>348</v>
      </c>
      <c r="R59" s="10">
        <v>1</v>
      </c>
      <c r="S59" s="9">
        <v>0</v>
      </c>
      <c r="T59" s="14"/>
      <c r="U59" s="14"/>
      <c r="V59" s="311"/>
      <c r="W59" s="308"/>
      <c r="X59" s="454">
        <f>X60</f>
        <v>45275</v>
      </c>
      <c r="Y59" s="454">
        <f t="shared" si="14"/>
        <v>50000</v>
      </c>
      <c r="Z59" s="455">
        <f t="shared" si="14"/>
        <v>45275</v>
      </c>
      <c r="AA59" s="8"/>
      <c r="AB59" s="3"/>
    </row>
    <row r="60" spans="1:28" ht="15" customHeight="1" x14ac:dyDescent="0.2">
      <c r="A60" s="19"/>
      <c r="B60" s="201"/>
      <c r="C60" s="449"/>
      <c r="D60" s="201"/>
      <c r="E60" s="200"/>
      <c r="F60" s="200"/>
      <c r="G60" s="200"/>
      <c r="H60" s="200"/>
      <c r="I60" s="200"/>
      <c r="J60" s="200"/>
      <c r="K60" s="200"/>
      <c r="L60" s="450"/>
      <c r="M60" s="504" t="s">
        <v>269</v>
      </c>
      <c r="N60" s="501"/>
      <c r="O60" s="154"/>
      <c r="P60" s="14">
        <v>85</v>
      </c>
      <c r="Q60" s="11" t="s">
        <v>348</v>
      </c>
      <c r="R60" s="10">
        <v>1</v>
      </c>
      <c r="S60" s="9">
        <v>0</v>
      </c>
      <c r="T60" s="14">
        <v>11</v>
      </c>
      <c r="U60" s="14">
        <v>1</v>
      </c>
      <c r="V60" s="311"/>
      <c r="W60" s="308"/>
      <c r="X60" s="454">
        <v>45275</v>
      </c>
      <c r="Y60" s="454">
        <f>Z61</f>
        <v>50000</v>
      </c>
      <c r="Z60" s="455">
        <f>X61</f>
        <v>45275</v>
      </c>
      <c r="AA60" s="8"/>
      <c r="AB60" s="3"/>
    </row>
    <row r="61" spans="1:28" ht="35.25" customHeight="1" x14ac:dyDescent="0.2">
      <c r="A61" s="19"/>
      <c r="B61" s="201"/>
      <c r="C61" s="449"/>
      <c r="D61" s="201"/>
      <c r="E61" s="200"/>
      <c r="F61" s="200"/>
      <c r="G61" s="200"/>
      <c r="H61" s="200"/>
      <c r="I61" s="200"/>
      <c r="J61" s="200"/>
      <c r="K61" s="200"/>
      <c r="L61" s="450"/>
      <c r="M61" s="504" t="s">
        <v>42</v>
      </c>
      <c r="N61" s="501"/>
      <c r="O61" s="154"/>
      <c r="P61" s="14">
        <v>85</v>
      </c>
      <c r="Q61" s="11" t="s">
        <v>348</v>
      </c>
      <c r="R61" s="10">
        <v>1</v>
      </c>
      <c r="S61" s="9">
        <v>0</v>
      </c>
      <c r="T61" s="14">
        <v>11</v>
      </c>
      <c r="U61" s="14">
        <v>1</v>
      </c>
      <c r="V61" s="453">
        <v>240</v>
      </c>
      <c r="W61" s="308"/>
      <c r="X61" s="312">
        <v>45275</v>
      </c>
      <c r="Y61" s="312">
        <v>50000</v>
      </c>
      <c r="Z61" s="452">
        <v>50000</v>
      </c>
      <c r="AA61" s="8"/>
      <c r="AB61" s="3"/>
    </row>
    <row r="62" spans="1:28" ht="79.5" customHeight="1" x14ac:dyDescent="0.2">
      <c r="A62" s="19"/>
      <c r="B62" s="201"/>
      <c r="C62" s="202"/>
      <c r="D62" s="845" t="s">
        <v>328</v>
      </c>
      <c r="E62" s="846"/>
      <c r="F62" s="846"/>
      <c r="G62" s="846"/>
      <c r="H62" s="846"/>
      <c r="I62" s="846"/>
      <c r="J62" s="846"/>
      <c r="K62" s="846"/>
      <c r="L62" s="846"/>
      <c r="M62" s="846"/>
      <c r="N62" s="846"/>
      <c r="O62" s="480" t="s">
        <v>9</v>
      </c>
      <c r="P62" s="31" t="s">
        <v>7</v>
      </c>
      <c r="Q62" s="104" t="s">
        <v>5</v>
      </c>
      <c r="R62" s="103" t="s">
        <v>4</v>
      </c>
      <c r="S62" s="105" t="s">
        <v>3</v>
      </c>
      <c r="T62" s="31" t="s">
        <v>1</v>
      </c>
      <c r="U62" s="31" t="s">
        <v>1</v>
      </c>
      <c r="V62" s="319" t="s">
        <v>1</v>
      </c>
      <c r="W62" s="481"/>
      <c r="X62" s="320">
        <f>X67+X68+X88+X96+X111</f>
        <v>43103012.760000005</v>
      </c>
      <c r="Y62" s="320">
        <f>Y68+Y95+Y96+Y67</f>
        <v>7028241.7599999998</v>
      </c>
      <c r="Z62" s="320">
        <f>Z68+Z95+Z96+Z111+Z67</f>
        <v>6424906.21</v>
      </c>
      <c r="AA62" s="8"/>
      <c r="AB62" s="3"/>
    </row>
    <row r="63" spans="1:28" ht="36" customHeight="1" x14ac:dyDescent="0.25">
      <c r="A63" s="19"/>
      <c r="B63" s="501"/>
      <c r="C63" s="197"/>
      <c r="D63" s="203"/>
      <c r="E63" s="827" t="s">
        <v>261</v>
      </c>
      <c r="F63" s="828"/>
      <c r="G63" s="828"/>
      <c r="H63" s="828"/>
      <c r="I63" s="828"/>
      <c r="J63" s="828"/>
      <c r="K63" s="828"/>
      <c r="L63" s="828"/>
      <c r="M63" s="828"/>
      <c r="N63" s="829"/>
      <c r="O63" s="154" t="s">
        <v>90</v>
      </c>
      <c r="P63" s="82" t="s">
        <v>7</v>
      </c>
      <c r="Q63" s="85">
        <v>1</v>
      </c>
      <c r="R63" s="84" t="s">
        <v>4</v>
      </c>
      <c r="S63" s="86" t="s">
        <v>3</v>
      </c>
      <c r="T63" s="82" t="s">
        <v>1</v>
      </c>
      <c r="U63" s="82" t="s">
        <v>1</v>
      </c>
      <c r="V63" s="517" t="s">
        <v>1</v>
      </c>
      <c r="W63" s="308"/>
      <c r="X63" s="470">
        <f>X64</f>
        <v>106500</v>
      </c>
      <c r="Y63" s="470">
        <f t="shared" ref="Y63:Z66" si="15">Y64</f>
        <v>100000</v>
      </c>
      <c r="Z63" s="470">
        <f t="shared" si="15"/>
        <v>100000</v>
      </c>
      <c r="AA63" s="8"/>
      <c r="AB63" s="3"/>
    </row>
    <row r="64" spans="1:28" s="382" customFormat="1" ht="29.25" customHeight="1" x14ac:dyDescent="0.2">
      <c r="A64" s="19"/>
      <c r="B64" s="501"/>
      <c r="C64" s="197"/>
      <c r="D64" s="469"/>
      <c r="E64" s="469"/>
      <c r="F64" s="503"/>
      <c r="G64" s="503"/>
      <c r="H64" s="503"/>
      <c r="I64" s="503"/>
      <c r="J64" s="503"/>
      <c r="K64" s="503"/>
      <c r="L64" s="503"/>
      <c r="M64" s="503" t="s">
        <v>262</v>
      </c>
      <c r="N64" s="503"/>
      <c r="O64" s="154"/>
      <c r="P64" s="25">
        <v>85</v>
      </c>
      <c r="Q64" s="23">
        <v>1</v>
      </c>
      <c r="R64" s="22">
        <v>2</v>
      </c>
      <c r="S64" s="21">
        <v>0</v>
      </c>
      <c r="T64" s="25"/>
      <c r="U64" s="25"/>
      <c r="V64" s="307"/>
      <c r="W64" s="308"/>
      <c r="X64" s="309">
        <f>X65</f>
        <v>106500</v>
      </c>
      <c r="Y64" s="309">
        <f t="shared" si="15"/>
        <v>100000</v>
      </c>
      <c r="Z64" s="471">
        <f t="shared" si="15"/>
        <v>100000</v>
      </c>
      <c r="AA64" s="8"/>
      <c r="AB64" s="3"/>
    </row>
    <row r="65" spans="1:28" s="382" customFormat="1" ht="21" customHeight="1" x14ac:dyDescent="0.2">
      <c r="A65" s="19"/>
      <c r="B65" s="501"/>
      <c r="C65" s="197"/>
      <c r="D65" s="469"/>
      <c r="E65" s="469"/>
      <c r="F65" s="503"/>
      <c r="G65" s="503"/>
      <c r="H65" s="503"/>
      <c r="I65" s="503"/>
      <c r="J65" s="503"/>
      <c r="K65" s="503"/>
      <c r="L65" s="503"/>
      <c r="M65" s="503" t="s">
        <v>263</v>
      </c>
      <c r="N65" s="503"/>
      <c r="O65" s="154"/>
      <c r="P65" s="25">
        <v>85</v>
      </c>
      <c r="Q65" s="23">
        <v>1</v>
      </c>
      <c r="R65" s="22">
        <v>2</v>
      </c>
      <c r="S65" s="21">
        <v>90044</v>
      </c>
      <c r="T65" s="25"/>
      <c r="U65" s="25"/>
      <c r="V65" s="307"/>
      <c r="W65" s="308"/>
      <c r="X65" s="309">
        <f>X66</f>
        <v>106500</v>
      </c>
      <c r="Y65" s="309">
        <f t="shared" si="15"/>
        <v>100000</v>
      </c>
      <c r="Z65" s="471">
        <f t="shared" si="15"/>
        <v>100000</v>
      </c>
      <c r="AA65" s="8"/>
      <c r="AB65" s="3"/>
    </row>
    <row r="66" spans="1:28" s="382" customFormat="1" ht="21.75" customHeight="1" x14ac:dyDescent="0.2">
      <c r="A66" s="19"/>
      <c r="B66" s="501"/>
      <c r="C66" s="197"/>
      <c r="D66" s="469"/>
      <c r="E66" s="469"/>
      <c r="F66" s="503"/>
      <c r="G66" s="503"/>
      <c r="H66" s="503"/>
      <c r="I66" s="503"/>
      <c r="J66" s="503"/>
      <c r="K66" s="503"/>
      <c r="L66" s="503"/>
      <c r="M66" s="503" t="s">
        <v>77</v>
      </c>
      <c r="N66" s="503"/>
      <c r="O66" s="154"/>
      <c r="P66" s="25">
        <v>85</v>
      </c>
      <c r="Q66" s="23">
        <v>1</v>
      </c>
      <c r="R66" s="22">
        <v>2</v>
      </c>
      <c r="S66" s="21">
        <v>90044</v>
      </c>
      <c r="T66" s="25">
        <v>4</v>
      </c>
      <c r="U66" s="25">
        <v>12</v>
      </c>
      <c r="V66" s="307"/>
      <c r="W66" s="308"/>
      <c r="X66" s="309">
        <f>X67</f>
        <v>106500</v>
      </c>
      <c r="Y66" s="309">
        <f t="shared" si="15"/>
        <v>100000</v>
      </c>
      <c r="Z66" s="456">
        <f t="shared" si="15"/>
        <v>100000</v>
      </c>
      <c r="AA66" s="8"/>
      <c r="AB66" s="3"/>
    </row>
    <row r="67" spans="1:28" s="382" customFormat="1" ht="33" customHeight="1" x14ac:dyDescent="0.2">
      <c r="A67" s="19"/>
      <c r="B67" s="501"/>
      <c r="C67" s="197"/>
      <c r="D67" s="469"/>
      <c r="E67" s="469"/>
      <c r="F67" s="503"/>
      <c r="G67" s="503"/>
      <c r="H67" s="503"/>
      <c r="I67" s="503"/>
      <c r="J67" s="503"/>
      <c r="K67" s="503"/>
      <c r="L67" s="503"/>
      <c r="M67" s="503" t="s">
        <v>42</v>
      </c>
      <c r="N67" s="503"/>
      <c r="O67" s="154"/>
      <c r="P67" s="25">
        <v>85</v>
      </c>
      <c r="Q67" s="23">
        <v>1</v>
      </c>
      <c r="R67" s="22">
        <v>2</v>
      </c>
      <c r="S67" s="21">
        <v>90044</v>
      </c>
      <c r="T67" s="25">
        <v>4</v>
      </c>
      <c r="U67" s="25">
        <v>12</v>
      </c>
      <c r="V67" s="467">
        <v>240</v>
      </c>
      <c r="W67" s="308"/>
      <c r="X67" s="317">
        <v>106500</v>
      </c>
      <c r="Y67" s="317">
        <v>100000</v>
      </c>
      <c r="Z67" s="318">
        <v>100000</v>
      </c>
      <c r="AA67" s="8"/>
      <c r="AB67" s="3"/>
    </row>
    <row r="68" spans="1:28" ht="19.5" customHeight="1" x14ac:dyDescent="0.2">
      <c r="A68" s="19"/>
      <c r="B68" s="501"/>
      <c r="C68" s="197"/>
      <c r="D68" s="203"/>
      <c r="E68" s="515"/>
      <c r="F68" s="468"/>
      <c r="G68" s="468"/>
      <c r="H68" s="468"/>
      <c r="I68" s="468"/>
      <c r="J68" s="468"/>
      <c r="K68" s="468"/>
      <c r="L68" s="468"/>
      <c r="M68" s="468" t="s">
        <v>91</v>
      </c>
      <c r="N68" s="468"/>
      <c r="O68" s="154"/>
      <c r="P68" s="82">
        <v>85</v>
      </c>
      <c r="Q68" s="85">
        <v>2</v>
      </c>
      <c r="R68" s="84">
        <v>0</v>
      </c>
      <c r="S68" s="86">
        <v>0</v>
      </c>
      <c r="T68" s="82"/>
      <c r="U68" s="82"/>
      <c r="V68" s="517"/>
      <c r="W68" s="308"/>
      <c r="X68" s="518">
        <f>X69</f>
        <v>37846791.740000002</v>
      </c>
      <c r="Y68" s="518">
        <f>Y78</f>
        <v>3328241.76</v>
      </c>
      <c r="Z68" s="519">
        <f>Z78</f>
        <v>2927906.21</v>
      </c>
      <c r="AA68" s="8"/>
      <c r="AB68" s="3"/>
    </row>
    <row r="69" spans="1:28" ht="15" customHeight="1" x14ac:dyDescent="0.2">
      <c r="A69" s="19"/>
      <c r="B69" s="501"/>
      <c r="C69" s="197"/>
      <c r="D69" s="204"/>
      <c r="E69" s="515"/>
      <c r="F69" s="819" t="s">
        <v>89</v>
      </c>
      <c r="G69" s="820"/>
      <c r="H69" s="820"/>
      <c r="I69" s="820"/>
      <c r="J69" s="820"/>
      <c r="K69" s="820"/>
      <c r="L69" s="820"/>
      <c r="M69" s="820"/>
      <c r="N69" s="821"/>
      <c r="O69" s="154" t="s">
        <v>88</v>
      </c>
      <c r="P69" s="25" t="s">
        <v>7</v>
      </c>
      <c r="Q69" s="23" t="s">
        <v>25</v>
      </c>
      <c r="R69" s="22" t="s">
        <v>85</v>
      </c>
      <c r="S69" s="21" t="s">
        <v>3</v>
      </c>
      <c r="T69" s="25" t="s">
        <v>1</v>
      </c>
      <c r="U69" s="25" t="s">
        <v>1</v>
      </c>
      <c r="V69" s="307" t="s">
        <v>1</v>
      </c>
      <c r="W69" s="308"/>
      <c r="X69" s="309">
        <f>X72+X74+X78+X80+X82</f>
        <v>37846791.740000002</v>
      </c>
      <c r="Y69" s="309">
        <f t="shared" ref="Y69:Z69" si="16">Y70+Y73</f>
        <v>0</v>
      </c>
      <c r="Z69" s="456">
        <f t="shared" si="16"/>
        <v>0</v>
      </c>
      <c r="AA69" s="8"/>
      <c r="AB69" s="3"/>
    </row>
    <row r="70" spans="1:28" ht="15" customHeight="1" x14ac:dyDescent="0.2">
      <c r="A70" s="19"/>
      <c r="B70" s="502"/>
      <c r="C70" s="198"/>
      <c r="D70" s="205"/>
      <c r="E70" s="516"/>
      <c r="F70" s="239"/>
      <c r="G70" s="819" t="s">
        <v>87</v>
      </c>
      <c r="H70" s="820"/>
      <c r="I70" s="820"/>
      <c r="J70" s="820"/>
      <c r="K70" s="820"/>
      <c r="L70" s="820"/>
      <c r="M70" s="820"/>
      <c r="N70" s="821"/>
      <c r="O70" s="154" t="s">
        <v>86</v>
      </c>
      <c r="P70" s="25" t="s">
        <v>7</v>
      </c>
      <c r="Q70" s="23" t="s">
        <v>25</v>
      </c>
      <c r="R70" s="22" t="s">
        <v>85</v>
      </c>
      <c r="S70" s="21" t="s">
        <v>84</v>
      </c>
      <c r="T70" s="25" t="s">
        <v>1</v>
      </c>
      <c r="U70" s="25" t="s">
        <v>1</v>
      </c>
      <c r="V70" s="307" t="s">
        <v>1</v>
      </c>
      <c r="W70" s="308"/>
      <c r="X70" s="309">
        <f t="shared" ref="X70:Z70" si="17">X71</f>
        <v>1602499.03</v>
      </c>
      <c r="Y70" s="309">
        <f t="shared" si="17"/>
        <v>0</v>
      </c>
      <c r="Z70" s="310">
        <f t="shared" si="17"/>
        <v>0</v>
      </c>
      <c r="AA70" s="8"/>
      <c r="AB70" s="3"/>
    </row>
    <row r="71" spans="1:28" ht="31.5" customHeight="1" x14ac:dyDescent="0.2">
      <c r="A71" s="19"/>
      <c r="B71" s="813" t="s">
        <v>92</v>
      </c>
      <c r="C71" s="814"/>
      <c r="D71" s="814"/>
      <c r="E71" s="814"/>
      <c r="F71" s="814"/>
      <c r="G71" s="814"/>
      <c r="H71" s="814"/>
      <c r="I71" s="814"/>
      <c r="J71" s="814"/>
      <c r="K71" s="814"/>
      <c r="L71" s="814"/>
      <c r="M71" s="814"/>
      <c r="N71" s="815"/>
      <c r="O71" s="154" t="s">
        <v>86</v>
      </c>
      <c r="P71" s="25" t="s">
        <v>7</v>
      </c>
      <c r="Q71" s="23" t="s">
        <v>25</v>
      </c>
      <c r="R71" s="22" t="s">
        <v>85</v>
      </c>
      <c r="S71" s="21" t="s">
        <v>84</v>
      </c>
      <c r="T71" s="25">
        <v>4</v>
      </c>
      <c r="U71" s="25">
        <v>9</v>
      </c>
      <c r="V71" s="307" t="s">
        <v>1</v>
      </c>
      <c r="W71" s="308"/>
      <c r="X71" s="309">
        <f>X72</f>
        <v>1602499.03</v>
      </c>
      <c r="Y71" s="309">
        <f>Y72</f>
        <v>0</v>
      </c>
      <c r="Z71" s="310">
        <f>Z72</f>
        <v>0</v>
      </c>
      <c r="AA71" s="8"/>
      <c r="AB71" s="3"/>
    </row>
    <row r="72" spans="1:28" ht="15" customHeight="1" x14ac:dyDescent="0.2">
      <c r="A72" s="19"/>
      <c r="B72" s="813" t="s">
        <v>42</v>
      </c>
      <c r="C72" s="814"/>
      <c r="D72" s="814"/>
      <c r="E72" s="814"/>
      <c r="F72" s="814"/>
      <c r="G72" s="814"/>
      <c r="H72" s="814"/>
      <c r="I72" s="814"/>
      <c r="J72" s="814"/>
      <c r="K72" s="814"/>
      <c r="L72" s="814"/>
      <c r="M72" s="814"/>
      <c r="N72" s="815"/>
      <c r="O72" s="154" t="s">
        <v>86</v>
      </c>
      <c r="P72" s="14" t="s">
        <v>7</v>
      </c>
      <c r="Q72" s="11" t="s">
        <v>25</v>
      </c>
      <c r="R72" s="10" t="s">
        <v>85</v>
      </c>
      <c r="S72" s="9" t="s">
        <v>84</v>
      </c>
      <c r="T72" s="14">
        <v>4</v>
      </c>
      <c r="U72" s="14">
        <v>9</v>
      </c>
      <c r="V72" s="311" t="s">
        <v>37</v>
      </c>
      <c r="W72" s="308"/>
      <c r="X72" s="312">
        <v>1602499.03</v>
      </c>
      <c r="Y72" s="312"/>
      <c r="Z72" s="313"/>
      <c r="AA72" s="8"/>
      <c r="AB72" s="3"/>
    </row>
    <row r="73" spans="1:28" ht="34.5" customHeight="1" x14ac:dyDescent="0.2">
      <c r="A73" s="19"/>
      <c r="B73" s="473"/>
      <c r="C73" s="449"/>
      <c r="D73" s="449"/>
      <c r="E73" s="449"/>
      <c r="F73" s="591"/>
      <c r="G73" s="591"/>
      <c r="H73" s="591"/>
      <c r="I73" s="591"/>
      <c r="J73" s="591"/>
      <c r="K73" s="591"/>
      <c r="L73" s="591"/>
      <c r="M73" s="591" t="s">
        <v>286</v>
      </c>
      <c r="N73" s="592"/>
      <c r="O73" s="154"/>
      <c r="P73" s="14" t="s">
        <v>7</v>
      </c>
      <c r="Q73" s="11" t="s">
        <v>25</v>
      </c>
      <c r="R73" s="10" t="s">
        <v>85</v>
      </c>
      <c r="S73" s="9" t="s">
        <v>399</v>
      </c>
      <c r="T73" s="14">
        <v>4</v>
      </c>
      <c r="U73" s="14">
        <v>9</v>
      </c>
      <c r="V73" s="311"/>
      <c r="W73" s="308"/>
      <c r="X73" s="474">
        <f>X74</f>
        <v>28512250</v>
      </c>
      <c r="Y73" s="474">
        <f t="shared" ref="Y73:Z73" si="18">Y74</f>
        <v>0</v>
      </c>
      <c r="Z73" s="455">
        <f t="shared" si="18"/>
        <v>0</v>
      </c>
      <c r="AA73" s="8"/>
      <c r="AB73" s="3"/>
    </row>
    <row r="74" spans="1:28" ht="31.5" customHeight="1" x14ac:dyDescent="0.2">
      <c r="A74" s="19"/>
      <c r="B74" s="473"/>
      <c r="C74" s="449"/>
      <c r="D74" s="449"/>
      <c r="E74" s="449"/>
      <c r="F74" s="591"/>
      <c r="G74" s="591"/>
      <c r="H74" s="591"/>
      <c r="I74" s="591"/>
      <c r="J74" s="591"/>
      <c r="K74" s="591"/>
      <c r="L74" s="591"/>
      <c r="M74" s="591" t="s">
        <v>42</v>
      </c>
      <c r="N74" s="592"/>
      <c r="O74" s="154"/>
      <c r="P74" s="14" t="s">
        <v>7</v>
      </c>
      <c r="Q74" s="11" t="s">
        <v>25</v>
      </c>
      <c r="R74" s="10" t="s">
        <v>85</v>
      </c>
      <c r="S74" s="9" t="s">
        <v>399</v>
      </c>
      <c r="T74" s="14">
        <v>4</v>
      </c>
      <c r="U74" s="14">
        <v>9</v>
      </c>
      <c r="V74" s="453">
        <v>240</v>
      </c>
      <c r="W74" s="308"/>
      <c r="X74" s="317">
        <v>28512250</v>
      </c>
      <c r="Y74" s="317"/>
      <c r="Z74" s="318"/>
      <c r="AA74" s="8"/>
      <c r="AB74" s="3"/>
    </row>
    <row r="75" spans="1:28" ht="29.25" customHeight="1" x14ac:dyDescent="0.2">
      <c r="A75" s="19"/>
      <c r="B75" s="201"/>
      <c r="C75" s="202"/>
      <c r="D75" s="203"/>
      <c r="E75" s="515"/>
      <c r="F75" s="819" t="s">
        <v>83</v>
      </c>
      <c r="G75" s="820"/>
      <c r="H75" s="820"/>
      <c r="I75" s="820"/>
      <c r="J75" s="820"/>
      <c r="K75" s="820"/>
      <c r="L75" s="820"/>
      <c r="M75" s="820"/>
      <c r="N75" s="821"/>
      <c r="O75" s="154" t="s">
        <v>82</v>
      </c>
      <c r="P75" s="35" t="s">
        <v>7</v>
      </c>
      <c r="Q75" s="101" t="s">
        <v>25</v>
      </c>
      <c r="R75" s="100" t="s">
        <v>79</v>
      </c>
      <c r="S75" s="102" t="s">
        <v>3</v>
      </c>
      <c r="T75" s="35" t="s">
        <v>1</v>
      </c>
      <c r="U75" s="35" t="s">
        <v>1</v>
      </c>
      <c r="V75" s="314" t="s">
        <v>1</v>
      </c>
      <c r="W75" s="308"/>
      <c r="X75" s="309">
        <f t="shared" ref="X75:Z76" si="19">X76</f>
        <v>2087552.71</v>
      </c>
      <c r="Y75" s="309">
        <f>Y76</f>
        <v>3328241.76</v>
      </c>
      <c r="Z75" s="310">
        <f t="shared" si="19"/>
        <v>2927906.21</v>
      </c>
      <c r="AA75" s="8"/>
      <c r="AB75" s="3"/>
    </row>
    <row r="76" spans="1:28" ht="29.25" customHeight="1" x14ac:dyDescent="0.2">
      <c r="A76" s="19"/>
      <c r="B76" s="502"/>
      <c r="C76" s="198"/>
      <c r="D76" s="205"/>
      <c r="E76" s="516"/>
      <c r="F76" s="239"/>
      <c r="G76" s="819" t="s">
        <v>81</v>
      </c>
      <c r="H76" s="820"/>
      <c r="I76" s="820"/>
      <c r="J76" s="820"/>
      <c r="K76" s="820"/>
      <c r="L76" s="820"/>
      <c r="M76" s="820"/>
      <c r="N76" s="821"/>
      <c r="O76" s="154" t="s">
        <v>80</v>
      </c>
      <c r="P76" s="25" t="s">
        <v>7</v>
      </c>
      <c r="Q76" s="23" t="s">
        <v>25</v>
      </c>
      <c r="R76" s="22" t="s">
        <v>79</v>
      </c>
      <c r="S76" s="21" t="s">
        <v>78</v>
      </c>
      <c r="T76" s="25" t="s">
        <v>1</v>
      </c>
      <c r="U76" s="25" t="s">
        <v>1</v>
      </c>
      <c r="V76" s="307" t="s">
        <v>1</v>
      </c>
      <c r="W76" s="308"/>
      <c r="X76" s="309">
        <f t="shared" si="19"/>
        <v>2087552.71</v>
      </c>
      <c r="Y76" s="309">
        <f>Y77</f>
        <v>3328241.76</v>
      </c>
      <c r="Z76" s="310">
        <f t="shared" si="19"/>
        <v>2927906.21</v>
      </c>
      <c r="AA76" s="8"/>
      <c r="AB76" s="3"/>
    </row>
    <row r="77" spans="1:28" ht="15" customHeight="1" x14ac:dyDescent="0.2">
      <c r="A77" s="19"/>
      <c r="B77" s="813" t="s">
        <v>92</v>
      </c>
      <c r="C77" s="814"/>
      <c r="D77" s="814"/>
      <c r="E77" s="814"/>
      <c r="F77" s="814"/>
      <c r="G77" s="814"/>
      <c r="H77" s="814"/>
      <c r="I77" s="814"/>
      <c r="J77" s="814"/>
      <c r="K77" s="814"/>
      <c r="L77" s="814"/>
      <c r="M77" s="814"/>
      <c r="N77" s="815"/>
      <c r="O77" s="154" t="s">
        <v>80</v>
      </c>
      <c r="P77" s="25" t="s">
        <v>7</v>
      </c>
      <c r="Q77" s="23" t="s">
        <v>25</v>
      </c>
      <c r="R77" s="22" t="s">
        <v>79</v>
      </c>
      <c r="S77" s="21" t="s">
        <v>78</v>
      </c>
      <c r="T77" s="25">
        <v>4</v>
      </c>
      <c r="U77" s="25">
        <v>9</v>
      </c>
      <c r="V77" s="307" t="s">
        <v>1</v>
      </c>
      <c r="W77" s="308"/>
      <c r="X77" s="309">
        <f>X78</f>
        <v>2087552.71</v>
      </c>
      <c r="Y77" s="309">
        <f>Y78</f>
        <v>3328241.76</v>
      </c>
      <c r="Z77" s="310">
        <f>Z78</f>
        <v>2927906.21</v>
      </c>
      <c r="AA77" s="8"/>
      <c r="AB77" s="3"/>
    </row>
    <row r="78" spans="1:28" ht="29.25" customHeight="1" x14ac:dyDescent="0.2">
      <c r="A78" s="19"/>
      <c r="B78" s="813" t="s">
        <v>42</v>
      </c>
      <c r="C78" s="814"/>
      <c r="D78" s="814"/>
      <c r="E78" s="814"/>
      <c r="F78" s="814"/>
      <c r="G78" s="814"/>
      <c r="H78" s="814"/>
      <c r="I78" s="814"/>
      <c r="J78" s="814"/>
      <c r="K78" s="814"/>
      <c r="L78" s="814"/>
      <c r="M78" s="814"/>
      <c r="N78" s="815"/>
      <c r="O78" s="154" t="s">
        <v>80</v>
      </c>
      <c r="P78" s="14" t="s">
        <v>7</v>
      </c>
      <c r="Q78" s="11" t="s">
        <v>25</v>
      </c>
      <c r="R78" s="10" t="s">
        <v>79</v>
      </c>
      <c r="S78" s="9" t="s">
        <v>78</v>
      </c>
      <c r="T78" s="14">
        <v>4</v>
      </c>
      <c r="U78" s="14">
        <v>9</v>
      </c>
      <c r="V78" s="311" t="s">
        <v>37</v>
      </c>
      <c r="W78" s="308"/>
      <c r="X78" s="312">
        <v>2087552.71</v>
      </c>
      <c r="Y78" s="312">
        <v>3328241.76</v>
      </c>
      <c r="Z78" s="452">
        <v>2927906.21</v>
      </c>
      <c r="AA78" s="8"/>
      <c r="AB78" s="3"/>
    </row>
    <row r="79" spans="1:28" ht="29.25" customHeight="1" x14ac:dyDescent="0.2">
      <c r="A79" s="19"/>
      <c r="B79" s="473"/>
      <c r="C79" s="449"/>
      <c r="D79" s="449"/>
      <c r="E79" s="718"/>
      <c r="F79" s="718"/>
      <c r="G79" s="718"/>
      <c r="H79" s="718"/>
      <c r="I79" s="718"/>
      <c r="J79" s="718"/>
      <c r="K79" s="718"/>
      <c r="L79" s="718"/>
      <c r="M79" s="718" t="s">
        <v>42</v>
      </c>
      <c r="N79" s="719"/>
      <c r="O79" s="154"/>
      <c r="P79" s="25" t="s">
        <v>7</v>
      </c>
      <c r="Q79" s="23" t="s">
        <v>25</v>
      </c>
      <c r="R79" s="22">
        <v>3</v>
      </c>
      <c r="S79" s="21">
        <v>90038</v>
      </c>
      <c r="T79" s="25">
        <v>4</v>
      </c>
      <c r="U79" s="25">
        <v>9</v>
      </c>
      <c r="V79" s="307" t="s">
        <v>1</v>
      </c>
      <c r="W79" s="308"/>
      <c r="X79" s="309">
        <f>X80</f>
        <v>840000</v>
      </c>
      <c r="Y79" s="309"/>
      <c r="Z79" s="309"/>
      <c r="AA79" s="8"/>
      <c r="AB79" s="717"/>
    </row>
    <row r="80" spans="1:28" ht="29.25" customHeight="1" x14ac:dyDescent="0.2">
      <c r="A80" s="19"/>
      <c r="B80" s="473"/>
      <c r="C80" s="449"/>
      <c r="D80" s="449"/>
      <c r="E80" s="718"/>
      <c r="F80" s="718"/>
      <c r="G80" s="718"/>
      <c r="H80" s="718"/>
      <c r="I80" s="718"/>
      <c r="J80" s="718"/>
      <c r="K80" s="718"/>
      <c r="L80" s="718"/>
      <c r="M80" s="718" t="s">
        <v>400</v>
      </c>
      <c r="N80" s="719"/>
      <c r="O80" s="154"/>
      <c r="P80" s="14" t="s">
        <v>7</v>
      </c>
      <c r="Q80" s="11">
        <v>6</v>
      </c>
      <c r="R80" s="10">
        <v>3</v>
      </c>
      <c r="S80" s="9" t="s">
        <v>287</v>
      </c>
      <c r="T80" s="14">
        <v>4</v>
      </c>
      <c r="U80" s="14">
        <v>9</v>
      </c>
      <c r="V80" s="311" t="s">
        <v>37</v>
      </c>
      <c r="W80" s="308"/>
      <c r="X80" s="317">
        <v>840000</v>
      </c>
      <c r="Y80" s="317"/>
      <c r="Z80" s="317"/>
      <c r="AA80" s="8"/>
      <c r="AB80" s="717"/>
    </row>
    <row r="81" spans="1:28" ht="29.25" customHeight="1" x14ac:dyDescent="0.2">
      <c r="A81" s="19"/>
      <c r="B81" s="473"/>
      <c r="C81" s="449"/>
      <c r="D81" s="449"/>
      <c r="E81" s="718"/>
      <c r="F81" s="718"/>
      <c r="G81" s="718"/>
      <c r="H81" s="718"/>
      <c r="I81" s="718"/>
      <c r="J81" s="718"/>
      <c r="K81" s="718"/>
      <c r="L81" s="718"/>
      <c r="M81" s="718" t="s">
        <v>286</v>
      </c>
      <c r="N81" s="719"/>
      <c r="O81" s="154"/>
      <c r="P81" s="25" t="s">
        <v>7</v>
      </c>
      <c r="Q81" s="23" t="s">
        <v>25</v>
      </c>
      <c r="R81" s="22">
        <v>5</v>
      </c>
      <c r="S81" s="21" t="s">
        <v>287</v>
      </c>
      <c r="T81" s="25">
        <v>4</v>
      </c>
      <c r="U81" s="25">
        <v>9</v>
      </c>
      <c r="V81" s="307" t="s">
        <v>1</v>
      </c>
      <c r="W81" s="308"/>
      <c r="X81" s="309">
        <v>4804490</v>
      </c>
      <c r="Y81" s="309"/>
      <c r="Z81" s="309"/>
      <c r="AA81" s="8"/>
      <c r="AB81" s="717"/>
    </row>
    <row r="82" spans="1:28" ht="29.25" customHeight="1" x14ac:dyDescent="0.2">
      <c r="A82" s="19"/>
      <c r="B82" s="473"/>
      <c r="C82" s="449"/>
      <c r="D82" s="449"/>
      <c r="E82" s="718"/>
      <c r="F82" s="718"/>
      <c r="G82" s="718"/>
      <c r="H82" s="718"/>
      <c r="I82" s="718"/>
      <c r="J82" s="718"/>
      <c r="K82" s="718"/>
      <c r="L82" s="718"/>
      <c r="M82" s="718" t="s">
        <v>42</v>
      </c>
      <c r="N82" s="719"/>
      <c r="O82" s="154"/>
      <c r="P82" s="14" t="s">
        <v>7</v>
      </c>
      <c r="Q82" s="11">
        <v>6</v>
      </c>
      <c r="R82" s="10">
        <v>3</v>
      </c>
      <c r="S82" s="9">
        <v>90038</v>
      </c>
      <c r="T82" s="14">
        <v>4</v>
      </c>
      <c r="U82" s="14">
        <v>9</v>
      </c>
      <c r="V82" s="311" t="s">
        <v>37</v>
      </c>
      <c r="W82" s="308"/>
      <c r="X82" s="317">
        <v>4804490</v>
      </c>
      <c r="Y82" s="317"/>
      <c r="Z82" s="317"/>
      <c r="AA82" s="8"/>
      <c r="AB82" s="717"/>
    </row>
    <row r="83" spans="1:28" ht="29.25" customHeight="1" x14ac:dyDescent="0.2">
      <c r="A83" s="19"/>
      <c r="B83" s="201"/>
      <c r="C83" s="202"/>
      <c r="D83" s="203"/>
      <c r="E83" s="827" t="s">
        <v>71</v>
      </c>
      <c r="F83" s="828"/>
      <c r="G83" s="828"/>
      <c r="H83" s="828"/>
      <c r="I83" s="828"/>
      <c r="J83" s="828"/>
      <c r="K83" s="828"/>
      <c r="L83" s="828"/>
      <c r="M83" s="828"/>
      <c r="N83" s="829"/>
      <c r="O83" s="154" t="s">
        <v>70</v>
      </c>
      <c r="P83" s="78" t="s">
        <v>7</v>
      </c>
      <c r="Q83" s="98" t="s">
        <v>65</v>
      </c>
      <c r="R83" s="97" t="s">
        <v>4</v>
      </c>
      <c r="S83" s="99" t="s">
        <v>3</v>
      </c>
      <c r="T83" s="78" t="s">
        <v>1</v>
      </c>
      <c r="U83" s="78" t="s">
        <v>1</v>
      </c>
      <c r="V83" s="514" t="s">
        <v>1</v>
      </c>
      <c r="W83" s="308"/>
      <c r="X83" s="309">
        <f t="shared" ref="X83:Z85" si="20">X84</f>
        <v>0</v>
      </c>
      <c r="Y83" s="309">
        <f t="shared" si="20"/>
        <v>0</v>
      </c>
      <c r="Z83" s="310">
        <f t="shared" si="20"/>
        <v>0</v>
      </c>
      <c r="AA83" s="8"/>
      <c r="AB83" s="3"/>
    </row>
    <row r="84" spans="1:28" ht="29.25" customHeight="1" x14ac:dyDescent="0.2">
      <c r="A84" s="19"/>
      <c r="B84" s="501"/>
      <c r="C84" s="197"/>
      <c r="D84" s="204"/>
      <c r="E84" s="515"/>
      <c r="F84" s="819" t="s">
        <v>69</v>
      </c>
      <c r="G84" s="820"/>
      <c r="H84" s="820"/>
      <c r="I84" s="820"/>
      <c r="J84" s="820"/>
      <c r="K84" s="820"/>
      <c r="L84" s="820"/>
      <c r="M84" s="820"/>
      <c r="N84" s="821"/>
      <c r="O84" s="154" t="s">
        <v>68</v>
      </c>
      <c r="P84" s="25" t="s">
        <v>7</v>
      </c>
      <c r="Q84" s="23" t="s">
        <v>65</v>
      </c>
      <c r="R84" s="22" t="s">
        <v>64</v>
      </c>
      <c r="S84" s="21" t="s">
        <v>3</v>
      </c>
      <c r="T84" s="25" t="s">
        <v>1</v>
      </c>
      <c r="U84" s="25" t="s">
        <v>1</v>
      </c>
      <c r="V84" s="307" t="s">
        <v>1</v>
      </c>
      <c r="W84" s="308"/>
      <c r="X84" s="309">
        <f t="shared" si="20"/>
        <v>0</v>
      </c>
      <c r="Y84" s="309">
        <f t="shared" si="20"/>
        <v>0</v>
      </c>
      <c r="Z84" s="310">
        <f t="shared" si="20"/>
        <v>0</v>
      </c>
      <c r="AA84" s="8"/>
      <c r="AB84" s="3"/>
    </row>
    <row r="85" spans="1:28" ht="15" customHeight="1" x14ac:dyDescent="0.2">
      <c r="A85" s="19"/>
      <c r="B85" s="502"/>
      <c r="C85" s="198"/>
      <c r="D85" s="205"/>
      <c r="E85" s="516"/>
      <c r="F85" s="239"/>
      <c r="G85" s="819" t="s">
        <v>67</v>
      </c>
      <c r="H85" s="820"/>
      <c r="I85" s="820"/>
      <c r="J85" s="820"/>
      <c r="K85" s="820"/>
      <c r="L85" s="820"/>
      <c r="M85" s="820"/>
      <c r="N85" s="821"/>
      <c r="O85" s="154" t="s">
        <v>66</v>
      </c>
      <c r="P85" s="25" t="s">
        <v>7</v>
      </c>
      <c r="Q85" s="23" t="s">
        <v>65</v>
      </c>
      <c r="R85" s="22" t="s">
        <v>64</v>
      </c>
      <c r="S85" s="21" t="s">
        <v>63</v>
      </c>
      <c r="T85" s="25" t="s">
        <v>1</v>
      </c>
      <c r="U85" s="25" t="s">
        <v>1</v>
      </c>
      <c r="V85" s="307" t="s">
        <v>1</v>
      </c>
      <c r="W85" s="308"/>
      <c r="X85" s="309">
        <f t="shared" si="20"/>
        <v>0</v>
      </c>
      <c r="Y85" s="309">
        <f t="shared" si="20"/>
        <v>0</v>
      </c>
      <c r="Z85" s="310">
        <f t="shared" si="20"/>
        <v>0</v>
      </c>
      <c r="AA85" s="8"/>
      <c r="AB85" s="3"/>
    </row>
    <row r="86" spans="1:28" ht="29.25" customHeight="1" x14ac:dyDescent="0.2">
      <c r="A86" s="19"/>
      <c r="B86" s="813" t="s">
        <v>72</v>
      </c>
      <c r="C86" s="814"/>
      <c r="D86" s="814"/>
      <c r="E86" s="814"/>
      <c r="F86" s="814"/>
      <c r="G86" s="814"/>
      <c r="H86" s="814"/>
      <c r="I86" s="814"/>
      <c r="J86" s="814"/>
      <c r="K86" s="814"/>
      <c r="L86" s="814"/>
      <c r="M86" s="814"/>
      <c r="N86" s="815"/>
      <c r="O86" s="154" t="s">
        <v>66</v>
      </c>
      <c r="P86" s="25" t="s">
        <v>7</v>
      </c>
      <c r="Q86" s="23" t="s">
        <v>65</v>
      </c>
      <c r="R86" s="22" t="s">
        <v>64</v>
      </c>
      <c r="S86" s="21" t="s">
        <v>63</v>
      </c>
      <c r="T86" s="25">
        <v>5</v>
      </c>
      <c r="U86" s="25">
        <v>1</v>
      </c>
      <c r="V86" s="307" t="s">
        <v>1</v>
      </c>
      <c r="W86" s="308"/>
      <c r="X86" s="309">
        <f>X87</f>
        <v>0</v>
      </c>
      <c r="Y86" s="309">
        <f>Y87</f>
        <v>0</v>
      </c>
      <c r="Z86" s="310">
        <f>Z87</f>
        <v>0</v>
      </c>
      <c r="AA86" s="8"/>
      <c r="AB86" s="3"/>
    </row>
    <row r="87" spans="1:28" ht="15" customHeight="1" x14ac:dyDescent="0.2">
      <c r="A87" s="19"/>
      <c r="B87" s="813" t="s">
        <v>42</v>
      </c>
      <c r="C87" s="814"/>
      <c r="D87" s="814"/>
      <c r="E87" s="814"/>
      <c r="F87" s="814"/>
      <c r="G87" s="814"/>
      <c r="H87" s="814"/>
      <c r="I87" s="814"/>
      <c r="J87" s="814"/>
      <c r="K87" s="814"/>
      <c r="L87" s="814"/>
      <c r="M87" s="814"/>
      <c r="N87" s="815"/>
      <c r="O87" s="154" t="s">
        <v>66</v>
      </c>
      <c r="P87" s="14" t="s">
        <v>7</v>
      </c>
      <c r="Q87" s="11" t="s">
        <v>65</v>
      </c>
      <c r="R87" s="10" t="s">
        <v>64</v>
      </c>
      <c r="S87" s="9" t="s">
        <v>63</v>
      </c>
      <c r="T87" s="14">
        <v>5</v>
      </c>
      <c r="U87" s="14">
        <v>1</v>
      </c>
      <c r="V87" s="311" t="s">
        <v>37</v>
      </c>
      <c r="W87" s="308"/>
      <c r="X87" s="312"/>
      <c r="Y87" s="312"/>
      <c r="Z87" s="452"/>
      <c r="AA87" s="8"/>
      <c r="AB87" s="3"/>
    </row>
    <row r="88" spans="1:28" ht="15" customHeight="1" x14ac:dyDescent="0.2">
      <c r="A88" s="19"/>
      <c r="B88" s="201"/>
      <c r="C88" s="202"/>
      <c r="D88" s="203"/>
      <c r="E88" s="827" t="s">
        <v>61</v>
      </c>
      <c r="F88" s="828"/>
      <c r="G88" s="828"/>
      <c r="H88" s="828"/>
      <c r="I88" s="828"/>
      <c r="J88" s="828"/>
      <c r="K88" s="828"/>
      <c r="L88" s="828"/>
      <c r="M88" s="828"/>
      <c r="N88" s="829"/>
      <c r="O88" s="154" t="s">
        <v>60</v>
      </c>
      <c r="P88" s="78" t="s">
        <v>7</v>
      </c>
      <c r="Q88" s="98" t="s">
        <v>55</v>
      </c>
      <c r="R88" s="97" t="s">
        <v>4</v>
      </c>
      <c r="S88" s="99" t="s">
        <v>3</v>
      </c>
      <c r="T88" s="78" t="s">
        <v>1</v>
      </c>
      <c r="U88" s="78" t="s">
        <v>1</v>
      </c>
      <c r="V88" s="514" t="s">
        <v>1</v>
      </c>
      <c r="W88" s="308"/>
      <c r="X88" s="309">
        <f>X94</f>
        <v>695164.97</v>
      </c>
      <c r="Y88" s="309">
        <f>Y92</f>
        <v>350000</v>
      </c>
      <c r="Z88" s="310">
        <f>Z92</f>
        <v>350000</v>
      </c>
      <c r="AA88" s="8"/>
      <c r="AB88" s="3"/>
    </row>
    <row r="89" spans="1:28" ht="33" customHeight="1" x14ac:dyDescent="0.2">
      <c r="A89" s="19"/>
      <c r="B89" s="201"/>
      <c r="C89" s="202"/>
      <c r="D89" s="683"/>
      <c r="E89" s="684"/>
      <c r="F89" s="681"/>
      <c r="G89" s="681"/>
      <c r="H89" s="681"/>
      <c r="I89" s="681"/>
      <c r="J89" s="681"/>
      <c r="K89" s="681"/>
      <c r="L89" s="681"/>
      <c r="M89" s="668" t="s">
        <v>357</v>
      </c>
      <c r="N89" s="682"/>
      <c r="O89" s="154"/>
      <c r="P89" s="14" t="s">
        <v>7</v>
      </c>
      <c r="Q89" s="11">
        <v>5</v>
      </c>
      <c r="R89" s="10">
        <v>1</v>
      </c>
      <c r="S89" s="9">
        <v>80010</v>
      </c>
      <c r="T89" s="14"/>
      <c r="U89" s="14"/>
      <c r="V89" s="311"/>
      <c r="W89" s="308"/>
      <c r="X89" s="309"/>
      <c r="Y89" s="309"/>
      <c r="Z89" s="310"/>
      <c r="AA89" s="8"/>
      <c r="AB89" s="676"/>
    </row>
    <row r="90" spans="1:28" ht="34.15" customHeight="1" x14ac:dyDescent="0.2">
      <c r="A90" s="19"/>
      <c r="B90" s="201"/>
      <c r="C90" s="202"/>
      <c r="D90" s="683"/>
      <c r="E90" s="684"/>
      <c r="F90" s="681"/>
      <c r="G90" s="681"/>
      <c r="H90" s="681"/>
      <c r="I90" s="681"/>
      <c r="J90" s="681"/>
      <c r="K90" s="681"/>
      <c r="L90" s="681"/>
      <c r="M90" s="675" t="s">
        <v>356</v>
      </c>
      <c r="N90" s="682"/>
      <c r="O90" s="154"/>
      <c r="P90" s="14" t="s">
        <v>7</v>
      </c>
      <c r="Q90" s="11">
        <v>5</v>
      </c>
      <c r="R90" s="10">
        <v>1</v>
      </c>
      <c r="S90" s="9">
        <v>80010</v>
      </c>
      <c r="T90" s="14"/>
      <c r="U90" s="14"/>
      <c r="V90" s="311"/>
      <c r="W90" s="308"/>
      <c r="X90" s="309"/>
      <c r="Y90" s="309"/>
      <c r="Z90" s="310"/>
      <c r="AA90" s="8"/>
      <c r="AB90" s="676"/>
    </row>
    <row r="91" spans="1:28" ht="22.9" customHeight="1" x14ac:dyDescent="0.2">
      <c r="A91" s="19"/>
      <c r="B91" s="201"/>
      <c r="C91" s="202"/>
      <c r="D91" s="683"/>
      <c r="E91" s="684"/>
      <c r="F91" s="681"/>
      <c r="G91" s="681"/>
      <c r="H91" s="681"/>
      <c r="I91" s="681"/>
      <c r="J91" s="681"/>
      <c r="K91" s="681"/>
      <c r="L91" s="681"/>
      <c r="M91" s="681" t="s">
        <v>364</v>
      </c>
      <c r="N91" s="682"/>
      <c r="O91" s="154"/>
      <c r="P91" s="14" t="s">
        <v>7</v>
      </c>
      <c r="Q91" s="11">
        <v>5</v>
      </c>
      <c r="R91" s="10">
        <v>1</v>
      </c>
      <c r="S91" s="9">
        <v>80010</v>
      </c>
      <c r="T91" s="14">
        <v>5</v>
      </c>
      <c r="U91" s="14">
        <v>2</v>
      </c>
      <c r="V91" s="453">
        <v>410</v>
      </c>
      <c r="W91" s="308"/>
      <c r="X91" s="654"/>
      <c r="Y91" s="654"/>
      <c r="Z91" s="655"/>
      <c r="AA91" s="8"/>
      <c r="AB91" s="676"/>
    </row>
    <row r="92" spans="1:28" ht="15" customHeight="1" x14ac:dyDescent="0.2">
      <c r="A92" s="19"/>
      <c r="B92" s="501"/>
      <c r="C92" s="197"/>
      <c r="D92" s="204"/>
      <c r="E92" s="515"/>
      <c r="F92" s="819" t="s">
        <v>59</v>
      </c>
      <c r="G92" s="820"/>
      <c r="H92" s="820"/>
      <c r="I92" s="820"/>
      <c r="J92" s="820"/>
      <c r="K92" s="820"/>
      <c r="L92" s="820"/>
      <c r="M92" s="820"/>
      <c r="N92" s="821"/>
      <c r="O92" s="154" t="s">
        <v>58</v>
      </c>
      <c r="P92" s="25" t="s">
        <v>7</v>
      </c>
      <c r="Q92" s="23" t="s">
        <v>55</v>
      </c>
      <c r="R92" s="22" t="s">
        <v>39</v>
      </c>
      <c r="S92" s="21" t="s">
        <v>3</v>
      </c>
      <c r="T92" s="25" t="s">
        <v>1</v>
      </c>
      <c r="U92" s="25" t="s">
        <v>1</v>
      </c>
      <c r="V92" s="307" t="s">
        <v>1</v>
      </c>
      <c r="W92" s="308"/>
      <c r="X92" s="309">
        <f t="shared" ref="X92:Z93" si="21">X93</f>
        <v>695164.97</v>
      </c>
      <c r="Y92" s="309">
        <f t="shared" si="21"/>
        <v>350000</v>
      </c>
      <c r="Z92" s="310">
        <f t="shared" si="21"/>
        <v>350000</v>
      </c>
      <c r="AA92" s="8"/>
      <c r="AB92" s="3"/>
    </row>
    <row r="93" spans="1:28" ht="15" customHeight="1" x14ac:dyDescent="0.2">
      <c r="A93" s="19"/>
      <c r="B93" s="502"/>
      <c r="C93" s="198"/>
      <c r="D93" s="205"/>
      <c r="E93" s="516"/>
      <c r="F93" s="239"/>
      <c r="G93" s="819" t="s">
        <v>57</v>
      </c>
      <c r="H93" s="820"/>
      <c r="I93" s="820"/>
      <c r="J93" s="820"/>
      <c r="K93" s="820"/>
      <c r="L93" s="820"/>
      <c r="M93" s="820"/>
      <c r="N93" s="821"/>
      <c r="O93" s="154" t="s">
        <v>56</v>
      </c>
      <c r="P93" s="25" t="s">
        <v>7</v>
      </c>
      <c r="Q93" s="23" t="s">
        <v>55</v>
      </c>
      <c r="R93" s="22" t="s">
        <v>39</v>
      </c>
      <c r="S93" s="21" t="s">
        <v>54</v>
      </c>
      <c r="T93" s="25" t="s">
        <v>1</v>
      </c>
      <c r="U93" s="25" t="s">
        <v>1</v>
      </c>
      <c r="V93" s="307" t="s">
        <v>1</v>
      </c>
      <c r="W93" s="308"/>
      <c r="X93" s="309">
        <f t="shared" si="21"/>
        <v>695164.97</v>
      </c>
      <c r="Y93" s="309">
        <f t="shared" si="21"/>
        <v>350000</v>
      </c>
      <c r="Z93" s="310">
        <f t="shared" si="21"/>
        <v>350000</v>
      </c>
      <c r="AA93" s="8"/>
      <c r="AB93" s="3"/>
    </row>
    <row r="94" spans="1:28" ht="20.25" customHeight="1" x14ac:dyDescent="0.2">
      <c r="A94" s="19"/>
      <c r="B94" s="813" t="s">
        <v>62</v>
      </c>
      <c r="C94" s="814"/>
      <c r="D94" s="814"/>
      <c r="E94" s="814"/>
      <c r="F94" s="814"/>
      <c r="G94" s="814"/>
      <c r="H94" s="814"/>
      <c r="I94" s="814"/>
      <c r="J94" s="814"/>
      <c r="K94" s="814"/>
      <c r="L94" s="814"/>
      <c r="M94" s="814"/>
      <c r="N94" s="815"/>
      <c r="O94" s="154" t="s">
        <v>56</v>
      </c>
      <c r="P94" s="25" t="s">
        <v>7</v>
      </c>
      <c r="Q94" s="23" t="s">
        <v>55</v>
      </c>
      <c r="R94" s="22" t="s">
        <v>39</v>
      </c>
      <c r="S94" s="21" t="s">
        <v>54</v>
      </c>
      <c r="T94" s="25">
        <v>5</v>
      </c>
      <c r="U94" s="25">
        <v>2</v>
      </c>
      <c r="V94" s="307" t="s">
        <v>1</v>
      </c>
      <c r="W94" s="308"/>
      <c r="X94" s="309">
        <f>X95</f>
        <v>695164.97</v>
      </c>
      <c r="Y94" s="309">
        <f t="shared" ref="Y94:Z94" si="22">SUM(Y95)</f>
        <v>350000</v>
      </c>
      <c r="Z94" s="471">
        <f t="shared" si="22"/>
        <v>350000</v>
      </c>
      <c r="AA94" s="8"/>
      <c r="AB94" s="3"/>
    </row>
    <row r="95" spans="1:28" ht="29.25" customHeight="1" x14ac:dyDescent="0.2">
      <c r="A95" s="19"/>
      <c r="B95" s="813" t="s">
        <v>42</v>
      </c>
      <c r="C95" s="814"/>
      <c r="D95" s="814"/>
      <c r="E95" s="814"/>
      <c r="F95" s="814"/>
      <c r="G95" s="814"/>
      <c r="H95" s="814"/>
      <c r="I95" s="814"/>
      <c r="J95" s="814"/>
      <c r="K95" s="814"/>
      <c r="L95" s="814"/>
      <c r="M95" s="814"/>
      <c r="N95" s="815"/>
      <c r="O95" s="154" t="s">
        <v>56</v>
      </c>
      <c r="P95" s="14" t="s">
        <v>7</v>
      </c>
      <c r="Q95" s="11" t="s">
        <v>55</v>
      </c>
      <c r="R95" s="10" t="s">
        <v>39</v>
      </c>
      <c r="S95" s="9" t="s">
        <v>54</v>
      </c>
      <c r="T95" s="14">
        <v>5</v>
      </c>
      <c r="U95" s="14">
        <v>2</v>
      </c>
      <c r="V95" s="311" t="s">
        <v>37</v>
      </c>
      <c r="W95" s="308"/>
      <c r="X95" s="654">
        <v>695164.97</v>
      </c>
      <c r="Y95" s="654">
        <v>350000</v>
      </c>
      <c r="Z95" s="655">
        <v>350000</v>
      </c>
      <c r="AA95" s="8"/>
      <c r="AB95" s="3"/>
    </row>
    <row r="96" spans="1:28" ht="15" customHeight="1" x14ac:dyDescent="0.2">
      <c r="A96" s="19"/>
      <c r="B96" s="201"/>
      <c r="C96" s="202"/>
      <c r="D96" s="203"/>
      <c r="E96" s="839" t="s">
        <v>52</v>
      </c>
      <c r="F96" s="840"/>
      <c r="G96" s="840"/>
      <c r="H96" s="840"/>
      <c r="I96" s="840"/>
      <c r="J96" s="840"/>
      <c r="K96" s="840"/>
      <c r="L96" s="840"/>
      <c r="M96" s="840"/>
      <c r="N96" s="841"/>
      <c r="O96" s="432" t="s">
        <v>51</v>
      </c>
      <c r="P96" s="78" t="s">
        <v>7</v>
      </c>
      <c r="Q96" s="98" t="s">
        <v>40</v>
      </c>
      <c r="R96" s="97" t="s">
        <v>4</v>
      </c>
      <c r="S96" s="99" t="s">
        <v>3</v>
      </c>
      <c r="T96" s="78">
        <v>5</v>
      </c>
      <c r="U96" s="78">
        <v>3</v>
      </c>
      <c r="V96" s="514" t="s">
        <v>1</v>
      </c>
      <c r="W96" s="451"/>
      <c r="X96" s="320">
        <f>X97</f>
        <v>4325127.53</v>
      </c>
      <c r="Y96" s="320">
        <f>Y97</f>
        <v>3250000</v>
      </c>
      <c r="Z96" s="656">
        <f>Z97</f>
        <v>2917000</v>
      </c>
      <c r="AA96" s="8"/>
      <c r="AB96" s="3"/>
    </row>
    <row r="97" spans="1:28" ht="21.75" customHeight="1" x14ac:dyDescent="0.2">
      <c r="A97" s="19"/>
      <c r="B97" s="501"/>
      <c r="C97" s="197"/>
      <c r="D97" s="204"/>
      <c r="E97" s="515"/>
      <c r="F97" s="819" t="s">
        <v>50</v>
      </c>
      <c r="G97" s="820"/>
      <c r="H97" s="820"/>
      <c r="I97" s="820"/>
      <c r="J97" s="820"/>
      <c r="K97" s="820"/>
      <c r="L97" s="820"/>
      <c r="M97" s="820"/>
      <c r="N97" s="821"/>
      <c r="O97" s="154" t="s">
        <v>49</v>
      </c>
      <c r="P97" s="25" t="s">
        <v>7</v>
      </c>
      <c r="Q97" s="23" t="s">
        <v>40</v>
      </c>
      <c r="R97" s="22" t="s">
        <v>6</v>
      </c>
      <c r="S97" s="21" t="s">
        <v>3</v>
      </c>
      <c r="T97" s="25" t="s">
        <v>1</v>
      </c>
      <c r="U97" s="25" t="s">
        <v>1</v>
      </c>
      <c r="V97" s="307" t="s">
        <v>1</v>
      </c>
      <c r="W97" s="308"/>
      <c r="X97" s="309">
        <f>X100+X110</f>
        <v>4325127.53</v>
      </c>
      <c r="Y97" s="309">
        <f>Y110+Y100</f>
        <v>3250000</v>
      </c>
      <c r="Z97" s="310">
        <f>Z100+Z110</f>
        <v>2917000</v>
      </c>
      <c r="AA97" s="8"/>
      <c r="AB97" s="3"/>
    </row>
    <row r="98" spans="1:28" ht="15" customHeight="1" x14ac:dyDescent="0.2">
      <c r="A98" s="19"/>
      <c r="B98" s="502"/>
      <c r="C98" s="198"/>
      <c r="D98" s="205"/>
      <c r="E98" s="516"/>
      <c r="F98" s="239"/>
      <c r="G98" s="819" t="s">
        <v>48</v>
      </c>
      <c r="H98" s="820"/>
      <c r="I98" s="820"/>
      <c r="J98" s="820"/>
      <c r="K98" s="820"/>
      <c r="L98" s="820"/>
      <c r="M98" s="820"/>
      <c r="N98" s="821"/>
      <c r="O98" s="154" t="s">
        <v>47</v>
      </c>
      <c r="P98" s="25" t="s">
        <v>7</v>
      </c>
      <c r="Q98" s="23" t="s">
        <v>40</v>
      </c>
      <c r="R98" s="22" t="s">
        <v>6</v>
      </c>
      <c r="S98" s="21" t="s">
        <v>46</v>
      </c>
      <c r="T98" s="25" t="s">
        <v>1</v>
      </c>
      <c r="U98" s="25" t="s">
        <v>1</v>
      </c>
      <c r="V98" s="307" t="s">
        <v>1</v>
      </c>
      <c r="W98" s="308"/>
      <c r="X98" s="309">
        <f>X100</f>
        <v>1086587.29</v>
      </c>
      <c r="Y98" s="309">
        <f t="shared" ref="X98:Z99" si="23">Y99</f>
        <v>500000</v>
      </c>
      <c r="Z98" s="310">
        <f t="shared" si="23"/>
        <v>167000</v>
      </c>
      <c r="AA98" s="8"/>
      <c r="AB98" s="3"/>
    </row>
    <row r="99" spans="1:28" ht="15" customHeight="1" x14ac:dyDescent="0.2">
      <c r="A99" s="19"/>
      <c r="B99" s="813" t="s">
        <v>53</v>
      </c>
      <c r="C99" s="814"/>
      <c r="D99" s="814"/>
      <c r="E99" s="814"/>
      <c r="F99" s="814"/>
      <c r="G99" s="814"/>
      <c r="H99" s="814"/>
      <c r="I99" s="814"/>
      <c r="J99" s="814"/>
      <c r="K99" s="814"/>
      <c r="L99" s="814"/>
      <c r="M99" s="814"/>
      <c r="N99" s="815"/>
      <c r="O99" s="154" t="s">
        <v>47</v>
      </c>
      <c r="P99" s="25" t="s">
        <v>7</v>
      </c>
      <c r="Q99" s="23" t="s">
        <v>40</v>
      </c>
      <c r="R99" s="22" t="s">
        <v>6</v>
      </c>
      <c r="S99" s="21" t="s">
        <v>46</v>
      </c>
      <c r="T99" s="25">
        <v>5</v>
      </c>
      <c r="U99" s="25">
        <v>3</v>
      </c>
      <c r="V99" s="307" t="s">
        <v>1</v>
      </c>
      <c r="W99" s="308"/>
      <c r="X99" s="309">
        <f t="shared" si="23"/>
        <v>1086587.29</v>
      </c>
      <c r="Y99" s="309">
        <f>Y100</f>
        <v>500000</v>
      </c>
      <c r="Z99" s="310">
        <f>Z100</f>
        <v>167000</v>
      </c>
      <c r="AA99" s="8"/>
      <c r="AB99" s="3"/>
    </row>
    <row r="100" spans="1:28" ht="15" customHeight="1" x14ac:dyDescent="0.2">
      <c r="A100" s="19"/>
      <c r="B100" s="813" t="s">
        <v>42</v>
      </c>
      <c r="C100" s="814"/>
      <c r="D100" s="814"/>
      <c r="E100" s="814"/>
      <c r="F100" s="814"/>
      <c r="G100" s="814"/>
      <c r="H100" s="814"/>
      <c r="I100" s="814"/>
      <c r="J100" s="814"/>
      <c r="K100" s="814"/>
      <c r="L100" s="814"/>
      <c r="M100" s="814"/>
      <c r="N100" s="815"/>
      <c r="O100" s="154" t="s">
        <v>47</v>
      </c>
      <c r="P100" s="14" t="s">
        <v>7</v>
      </c>
      <c r="Q100" s="11" t="s">
        <v>40</v>
      </c>
      <c r="R100" s="10" t="s">
        <v>6</v>
      </c>
      <c r="S100" s="9" t="s">
        <v>46</v>
      </c>
      <c r="T100" s="14">
        <v>5</v>
      </c>
      <c r="U100" s="14">
        <v>3</v>
      </c>
      <c r="V100" s="311" t="s">
        <v>37</v>
      </c>
      <c r="W100" s="308"/>
      <c r="X100" s="312">
        <v>1086587.29</v>
      </c>
      <c r="Y100" s="312">
        <v>500000</v>
      </c>
      <c r="Z100" s="452">
        <v>167000</v>
      </c>
      <c r="AA100" s="8"/>
      <c r="AB100" s="3"/>
    </row>
    <row r="101" spans="1:28" ht="15" customHeight="1" x14ac:dyDescent="0.2">
      <c r="A101" s="19"/>
      <c r="B101" s="201"/>
      <c r="C101" s="449"/>
      <c r="D101" s="473"/>
      <c r="E101" s="473"/>
      <c r="F101" s="201"/>
      <c r="G101" s="200"/>
      <c r="H101" s="200"/>
      <c r="I101" s="200"/>
      <c r="J101" s="200"/>
      <c r="K101" s="200"/>
      <c r="L101" s="450"/>
      <c r="M101" s="670" t="s">
        <v>362</v>
      </c>
      <c r="N101" s="501"/>
      <c r="O101" s="154"/>
      <c r="P101" s="14">
        <v>85</v>
      </c>
      <c r="Q101" s="11">
        <v>6</v>
      </c>
      <c r="R101" s="10">
        <v>1</v>
      </c>
      <c r="S101" s="9">
        <v>55550</v>
      </c>
      <c r="T101" s="14"/>
      <c r="U101" s="14"/>
      <c r="V101" s="311"/>
      <c r="W101" s="308"/>
      <c r="X101" s="474">
        <f>X102</f>
        <v>0</v>
      </c>
      <c r="Y101" s="474">
        <f t="shared" ref="Y101:Z105" si="24">Y102</f>
        <v>0</v>
      </c>
      <c r="Z101" s="475">
        <f t="shared" si="24"/>
        <v>0</v>
      </c>
      <c r="AA101" s="8"/>
      <c r="AB101" s="3"/>
    </row>
    <row r="102" spans="1:28" ht="18.75" customHeight="1" x14ac:dyDescent="0.2">
      <c r="A102" s="19"/>
      <c r="B102" s="201"/>
      <c r="C102" s="449"/>
      <c r="D102" s="473"/>
      <c r="E102" s="473"/>
      <c r="F102" s="201"/>
      <c r="G102" s="200"/>
      <c r="H102" s="200"/>
      <c r="I102" s="200"/>
      <c r="J102" s="200"/>
      <c r="K102" s="200"/>
      <c r="L102" s="450"/>
      <c r="M102" s="670" t="s">
        <v>363</v>
      </c>
      <c r="N102" s="501"/>
      <c r="O102" s="154"/>
      <c r="P102" s="14">
        <v>85</v>
      </c>
      <c r="Q102" s="11">
        <v>6</v>
      </c>
      <c r="R102" s="10">
        <v>1</v>
      </c>
      <c r="S102" s="9">
        <v>55550</v>
      </c>
      <c r="T102" s="14">
        <v>5</v>
      </c>
      <c r="U102" s="14">
        <v>3</v>
      </c>
      <c r="V102" s="311"/>
      <c r="W102" s="308"/>
      <c r="X102" s="474">
        <f>X103</f>
        <v>0</v>
      </c>
      <c r="Y102" s="474">
        <f>Y105</f>
        <v>0</v>
      </c>
      <c r="Z102" s="475">
        <f>Z105</f>
        <v>0</v>
      </c>
      <c r="AA102" s="8"/>
      <c r="AB102" s="3"/>
    </row>
    <row r="103" spans="1:28" ht="18.75" customHeight="1" x14ac:dyDescent="0.2">
      <c r="A103" s="19"/>
      <c r="B103" s="201"/>
      <c r="C103" s="449"/>
      <c r="D103" s="473"/>
      <c r="E103" s="473"/>
      <c r="F103" s="201"/>
      <c r="G103" s="200"/>
      <c r="H103" s="200"/>
      <c r="I103" s="200"/>
      <c r="J103" s="200"/>
      <c r="K103" s="200"/>
      <c r="L103" s="450"/>
      <c r="M103" s="504" t="s">
        <v>363</v>
      </c>
      <c r="N103" s="679"/>
      <c r="O103" s="154"/>
      <c r="P103" s="14">
        <v>85</v>
      </c>
      <c r="Q103" s="11">
        <v>6</v>
      </c>
      <c r="R103" s="10">
        <v>1</v>
      </c>
      <c r="S103" s="9">
        <v>55550</v>
      </c>
      <c r="T103" s="14">
        <v>5</v>
      </c>
      <c r="U103" s="14">
        <v>3</v>
      </c>
      <c r="V103" s="453">
        <v>410</v>
      </c>
      <c r="W103" s="308"/>
      <c r="X103" s="317"/>
      <c r="Y103" s="317"/>
      <c r="Z103" s="452"/>
      <c r="AA103" s="8"/>
      <c r="AB103" s="676"/>
    </row>
    <row r="104" spans="1:28" ht="34.15" customHeight="1" x14ac:dyDescent="0.2">
      <c r="A104" s="19"/>
      <c r="B104" s="201"/>
      <c r="C104" s="449"/>
      <c r="D104" s="473"/>
      <c r="E104" s="473"/>
      <c r="F104" s="201"/>
      <c r="G104" s="200"/>
      <c r="H104" s="200"/>
      <c r="I104" s="200"/>
      <c r="J104" s="200"/>
      <c r="K104" s="200"/>
      <c r="L104" s="450"/>
      <c r="M104" s="75" t="s">
        <v>359</v>
      </c>
      <c r="N104" s="679"/>
      <c r="O104" s="154"/>
      <c r="P104" s="14">
        <v>85</v>
      </c>
      <c r="Q104" s="11">
        <v>6</v>
      </c>
      <c r="R104" s="10">
        <v>1</v>
      </c>
      <c r="S104" s="9" t="s">
        <v>358</v>
      </c>
      <c r="T104" s="14"/>
      <c r="U104" s="14"/>
      <c r="V104" s="311"/>
      <c r="W104" s="308"/>
      <c r="X104" s="474">
        <f>X105</f>
        <v>0</v>
      </c>
      <c r="Y104" s="474"/>
      <c r="Z104" s="475"/>
      <c r="AA104" s="8"/>
      <c r="AB104" s="676"/>
    </row>
    <row r="105" spans="1:28" ht="19.5" customHeight="1" x14ac:dyDescent="0.2">
      <c r="A105" s="19"/>
      <c r="B105" s="201"/>
      <c r="C105" s="449"/>
      <c r="D105" s="473"/>
      <c r="E105" s="473"/>
      <c r="F105" s="201"/>
      <c r="G105" s="200"/>
      <c r="H105" s="200"/>
      <c r="I105" s="200"/>
      <c r="J105" s="200"/>
      <c r="K105" s="200"/>
      <c r="L105" s="450"/>
      <c r="M105" s="504" t="s">
        <v>360</v>
      </c>
      <c r="N105" s="501"/>
      <c r="O105" s="154"/>
      <c r="P105" s="14">
        <v>85</v>
      </c>
      <c r="Q105" s="11">
        <v>6</v>
      </c>
      <c r="R105" s="10">
        <v>1</v>
      </c>
      <c r="S105" s="9" t="s">
        <v>358</v>
      </c>
      <c r="T105" s="14">
        <v>5</v>
      </c>
      <c r="U105" s="14">
        <v>3</v>
      </c>
      <c r="V105" s="311"/>
      <c r="W105" s="308"/>
      <c r="X105" s="474">
        <f>X106</f>
        <v>0</v>
      </c>
      <c r="Y105" s="474">
        <f t="shared" si="24"/>
        <v>0</v>
      </c>
      <c r="Z105" s="455">
        <f t="shared" si="24"/>
        <v>0</v>
      </c>
      <c r="AA105" s="8"/>
      <c r="AB105" s="3"/>
    </row>
    <row r="106" spans="1:28" ht="30.75" customHeight="1" x14ac:dyDescent="0.2">
      <c r="A106" s="19"/>
      <c r="B106" s="201"/>
      <c r="C106" s="449"/>
      <c r="D106" s="473"/>
      <c r="E106" s="473"/>
      <c r="F106" s="201"/>
      <c r="G106" s="200"/>
      <c r="H106" s="200"/>
      <c r="I106" s="200"/>
      <c r="J106" s="200"/>
      <c r="K106" s="200"/>
      <c r="L106" s="450"/>
      <c r="M106" s="504" t="s">
        <v>360</v>
      </c>
      <c r="N106" s="501"/>
      <c r="O106" s="154"/>
      <c r="P106" s="14">
        <v>85</v>
      </c>
      <c r="Q106" s="11">
        <v>6</v>
      </c>
      <c r="R106" s="10">
        <v>1</v>
      </c>
      <c r="S106" s="9" t="s">
        <v>358</v>
      </c>
      <c r="T106" s="14">
        <v>5</v>
      </c>
      <c r="U106" s="14">
        <v>3</v>
      </c>
      <c r="V106" s="453">
        <v>410</v>
      </c>
      <c r="W106" s="308"/>
      <c r="X106" s="317"/>
      <c r="Y106" s="317"/>
      <c r="Z106" s="452"/>
      <c r="AA106" s="8"/>
      <c r="AB106" s="3"/>
    </row>
    <row r="107" spans="1:28" ht="20.25" customHeight="1" x14ac:dyDescent="0.2">
      <c r="A107" s="19"/>
      <c r="B107" s="201"/>
      <c r="C107" s="202"/>
      <c r="D107" s="203"/>
      <c r="E107" s="515"/>
      <c r="F107" s="836" t="s">
        <v>45</v>
      </c>
      <c r="G107" s="837"/>
      <c r="H107" s="837"/>
      <c r="I107" s="837"/>
      <c r="J107" s="837"/>
      <c r="K107" s="837"/>
      <c r="L107" s="837"/>
      <c r="M107" s="837"/>
      <c r="N107" s="838"/>
      <c r="O107" s="432" t="s">
        <v>44</v>
      </c>
      <c r="P107" s="35" t="s">
        <v>7</v>
      </c>
      <c r="Q107" s="101" t="s">
        <v>40</v>
      </c>
      <c r="R107" s="100" t="s">
        <v>39</v>
      </c>
      <c r="S107" s="102" t="s">
        <v>3</v>
      </c>
      <c r="T107" s="35" t="s">
        <v>1</v>
      </c>
      <c r="U107" s="35" t="s">
        <v>1</v>
      </c>
      <c r="V107" s="314" t="s">
        <v>1</v>
      </c>
      <c r="W107" s="308"/>
      <c r="X107" s="309">
        <f t="shared" ref="X107:Z108" si="25">X108</f>
        <v>3238540.24</v>
      </c>
      <c r="Y107" s="309">
        <f t="shared" si="25"/>
        <v>2750000</v>
      </c>
      <c r="Z107" s="310">
        <f t="shared" si="25"/>
        <v>2750000</v>
      </c>
      <c r="AA107" s="8"/>
      <c r="AB107" s="3"/>
    </row>
    <row r="108" spans="1:28" ht="20.25" customHeight="1" x14ac:dyDescent="0.2">
      <c r="A108" s="19"/>
      <c r="B108" s="502"/>
      <c r="C108" s="198"/>
      <c r="D108" s="205"/>
      <c r="E108" s="516"/>
      <c r="F108" s="239"/>
      <c r="G108" s="819" t="s">
        <v>43</v>
      </c>
      <c r="H108" s="820"/>
      <c r="I108" s="820"/>
      <c r="J108" s="820"/>
      <c r="K108" s="820"/>
      <c r="L108" s="820"/>
      <c r="M108" s="820"/>
      <c r="N108" s="821"/>
      <c r="O108" s="154" t="s">
        <v>41</v>
      </c>
      <c r="P108" s="25" t="s">
        <v>7</v>
      </c>
      <c r="Q108" s="23" t="s">
        <v>40</v>
      </c>
      <c r="R108" s="22" t="s">
        <v>39</v>
      </c>
      <c r="S108" s="21" t="s">
        <v>38</v>
      </c>
      <c r="T108" s="25" t="s">
        <v>1</v>
      </c>
      <c r="U108" s="25" t="s">
        <v>1</v>
      </c>
      <c r="V108" s="307" t="s">
        <v>1</v>
      </c>
      <c r="W108" s="308"/>
      <c r="X108" s="309">
        <f t="shared" si="25"/>
        <v>3238540.24</v>
      </c>
      <c r="Y108" s="309">
        <f t="shared" si="25"/>
        <v>2750000</v>
      </c>
      <c r="Z108" s="310">
        <f t="shared" si="25"/>
        <v>2750000</v>
      </c>
      <c r="AA108" s="8"/>
      <c r="AB108" s="3"/>
    </row>
    <row r="109" spans="1:28" ht="15" customHeight="1" x14ac:dyDescent="0.2">
      <c r="A109" s="19"/>
      <c r="B109" s="813" t="s">
        <v>53</v>
      </c>
      <c r="C109" s="814"/>
      <c r="D109" s="814"/>
      <c r="E109" s="814"/>
      <c r="F109" s="814"/>
      <c r="G109" s="814"/>
      <c r="H109" s="814"/>
      <c r="I109" s="814"/>
      <c r="J109" s="814"/>
      <c r="K109" s="814"/>
      <c r="L109" s="814"/>
      <c r="M109" s="814"/>
      <c r="N109" s="815"/>
      <c r="O109" s="154" t="s">
        <v>41</v>
      </c>
      <c r="P109" s="25" t="s">
        <v>7</v>
      </c>
      <c r="Q109" s="23" t="s">
        <v>40</v>
      </c>
      <c r="R109" s="22" t="s">
        <v>39</v>
      </c>
      <c r="S109" s="21" t="s">
        <v>38</v>
      </c>
      <c r="T109" s="25">
        <v>5</v>
      </c>
      <c r="U109" s="25">
        <v>3</v>
      </c>
      <c r="V109" s="307" t="s">
        <v>1</v>
      </c>
      <c r="W109" s="308"/>
      <c r="X109" s="309">
        <f>X110</f>
        <v>3238540.24</v>
      </c>
      <c r="Y109" s="309">
        <f>Y110</f>
        <v>2750000</v>
      </c>
      <c r="Z109" s="310">
        <f>Z110</f>
        <v>2750000</v>
      </c>
      <c r="AA109" s="8"/>
      <c r="AB109" s="3"/>
    </row>
    <row r="110" spans="1:28" ht="33" customHeight="1" x14ac:dyDescent="0.2">
      <c r="A110" s="19"/>
      <c r="B110" s="813" t="s">
        <v>42</v>
      </c>
      <c r="C110" s="814"/>
      <c r="D110" s="814"/>
      <c r="E110" s="814"/>
      <c r="F110" s="814"/>
      <c r="G110" s="814"/>
      <c r="H110" s="814"/>
      <c r="I110" s="814"/>
      <c r="J110" s="814"/>
      <c r="K110" s="814"/>
      <c r="L110" s="814"/>
      <c r="M110" s="814"/>
      <c r="N110" s="815"/>
      <c r="O110" s="154" t="s">
        <v>41</v>
      </c>
      <c r="P110" s="14" t="s">
        <v>7</v>
      </c>
      <c r="Q110" s="11" t="s">
        <v>40</v>
      </c>
      <c r="R110" s="10" t="s">
        <v>39</v>
      </c>
      <c r="S110" s="9" t="s">
        <v>38</v>
      </c>
      <c r="T110" s="14">
        <v>5</v>
      </c>
      <c r="U110" s="14">
        <v>3</v>
      </c>
      <c r="V110" s="311" t="s">
        <v>37</v>
      </c>
      <c r="W110" s="308"/>
      <c r="X110" s="312">
        <v>3238540.24</v>
      </c>
      <c r="Y110" s="312">
        <v>2750000</v>
      </c>
      <c r="Z110" s="452">
        <v>2750000</v>
      </c>
      <c r="AA110" s="8"/>
      <c r="AB110" s="3"/>
    </row>
    <row r="111" spans="1:28" ht="15" customHeight="1" x14ac:dyDescent="0.2">
      <c r="A111" s="19"/>
      <c r="B111" s="201"/>
      <c r="C111" s="202"/>
      <c r="D111" s="203"/>
      <c r="E111" s="827" t="s">
        <v>20</v>
      </c>
      <c r="F111" s="828"/>
      <c r="G111" s="828"/>
      <c r="H111" s="828"/>
      <c r="I111" s="828"/>
      <c r="J111" s="828"/>
      <c r="K111" s="828"/>
      <c r="L111" s="828"/>
      <c r="M111" s="828"/>
      <c r="N111" s="829"/>
      <c r="O111" s="154" t="s">
        <v>19</v>
      </c>
      <c r="P111" s="78" t="s">
        <v>7</v>
      </c>
      <c r="Q111" s="98" t="s">
        <v>13</v>
      </c>
      <c r="R111" s="97" t="s">
        <v>4</v>
      </c>
      <c r="S111" s="99" t="s">
        <v>3</v>
      </c>
      <c r="T111" s="78" t="s">
        <v>1</v>
      </c>
      <c r="U111" s="78" t="s">
        <v>1</v>
      </c>
      <c r="V111" s="514" t="s">
        <v>1</v>
      </c>
      <c r="W111" s="308"/>
      <c r="X111" s="520">
        <f>X112+X116</f>
        <v>129428.52</v>
      </c>
      <c r="Y111" s="520">
        <f t="shared" ref="Y111:Z111" si="26">Y112+Y116</f>
        <v>130000</v>
      </c>
      <c r="Z111" s="519">
        <f t="shared" si="26"/>
        <v>130000</v>
      </c>
      <c r="AA111" s="8"/>
      <c r="AB111" s="3"/>
    </row>
    <row r="112" spans="1:28" ht="29.25" customHeight="1" x14ac:dyDescent="0.2">
      <c r="A112" s="19"/>
      <c r="B112" s="501"/>
      <c r="C112" s="197"/>
      <c r="D112" s="204"/>
      <c r="E112" s="515"/>
      <c r="F112" s="819" t="s">
        <v>18</v>
      </c>
      <c r="G112" s="820"/>
      <c r="H112" s="820"/>
      <c r="I112" s="820"/>
      <c r="J112" s="820"/>
      <c r="K112" s="820"/>
      <c r="L112" s="820"/>
      <c r="M112" s="820"/>
      <c r="N112" s="821"/>
      <c r="O112" s="154" t="s">
        <v>17</v>
      </c>
      <c r="P112" s="25" t="s">
        <v>7</v>
      </c>
      <c r="Q112" s="23" t="s">
        <v>13</v>
      </c>
      <c r="R112" s="22" t="s">
        <v>6</v>
      </c>
      <c r="S112" s="21" t="s">
        <v>3</v>
      </c>
      <c r="T112" s="25" t="s">
        <v>1</v>
      </c>
      <c r="U112" s="25" t="s">
        <v>1</v>
      </c>
      <c r="V112" s="307" t="s">
        <v>1</v>
      </c>
      <c r="W112" s="308"/>
      <c r="X112" s="309">
        <f t="shared" ref="X112:Z114" si="27">X113</f>
        <v>129428.52</v>
      </c>
      <c r="Y112" s="309">
        <f t="shared" si="27"/>
        <v>130000</v>
      </c>
      <c r="Z112" s="310">
        <f t="shared" si="27"/>
        <v>130000</v>
      </c>
      <c r="AA112" s="8"/>
      <c r="AB112" s="3"/>
    </row>
    <row r="113" spans="1:28" ht="15" customHeight="1" x14ac:dyDescent="0.2">
      <c r="A113" s="19"/>
      <c r="B113" s="502"/>
      <c r="C113" s="198"/>
      <c r="D113" s="205"/>
      <c r="E113" s="516"/>
      <c r="F113" s="239"/>
      <c r="G113" s="819" t="s">
        <v>16</v>
      </c>
      <c r="H113" s="820"/>
      <c r="I113" s="820"/>
      <c r="J113" s="820"/>
      <c r="K113" s="820"/>
      <c r="L113" s="820"/>
      <c r="M113" s="820"/>
      <c r="N113" s="821"/>
      <c r="O113" s="154" t="s">
        <v>14</v>
      </c>
      <c r="P113" s="25" t="s">
        <v>7</v>
      </c>
      <c r="Q113" s="23" t="s">
        <v>13</v>
      </c>
      <c r="R113" s="22" t="s">
        <v>6</v>
      </c>
      <c r="S113" s="21" t="s">
        <v>12</v>
      </c>
      <c r="T113" s="25" t="s">
        <v>1</v>
      </c>
      <c r="U113" s="25" t="s">
        <v>1</v>
      </c>
      <c r="V113" s="307" t="s">
        <v>1</v>
      </c>
      <c r="W113" s="308"/>
      <c r="X113" s="309">
        <f t="shared" si="27"/>
        <v>129428.52</v>
      </c>
      <c r="Y113" s="309">
        <f t="shared" si="27"/>
        <v>130000</v>
      </c>
      <c r="Z113" s="310">
        <f t="shared" si="27"/>
        <v>130000</v>
      </c>
      <c r="AA113" s="8"/>
      <c r="AB113" s="3"/>
    </row>
    <row r="114" spans="1:28" ht="17.25" customHeight="1" x14ac:dyDescent="0.2">
      <c r="A114" s="19"/>
      <c r="B114" s="813" t="s">
        <v>21</v>
      </c>
      <c r="C114" s="814"/>
      <c r="D114" s="814"/>
      <c r="E114" s="814"/>
      <c r="F114" s="814"/>
      <c r="G114" s="814"/>
      <c r="H114" s="814"/>
      <c r="I114" s="814"/>
      <c r="J114" s="814"/>
      <c r="K114" s="814"/>
      <c r="L114" s="814"/>
      <c r="M114" s="814"/>
      <c r="N114" s="815"/>
      <c r="O114" s="154" t="s">
        <v>14</v>
      </c>
      <c r="P114" s="25" t="s">
        <v>7</v>
      </c>
      <c r="Q114" s="23" t="s">
        <v>13</v>
      </c>
      <c r="R114" s="22" t="s">
        <v>6</v>
      </c>
      <c r="S114" s="21" t="s">
        <v>12</v>
      </c>
      <c r="T114" s="25">
        <v>10</v>
      </c>
      <c r="U114" s="25">
        <v>1</v>
      </c>
      <c r="V114" s="307" t="s">
        <v>1</v>
      </c>
      <c r="W114" s="308"/>
      <c r="X114" s="309">
        <f t="shared" si="27"/>
        <v>129428.52</v>
      </c>
      <c r="Y114" s="309">
        <f t="shared" si="27"/>
        <v>130000</v>
      </c>
      <c r="Z114" s="310">
        <f t="shared" si="27"/>
        <v>130000</v>
      </c>
      <c r="AA114" s="8"/>
      <c r="AB114" s="3"/>
    </row>
    <row r="115" spans="1:28" ht="15" customHeight="1" x14ac:dyDescent="0.2">
      <c r="A115" s="19"/>
      <c r="B115" s="813" t="s">
        <v>15</v>
      </c>
      <c r="C115" s="814"/>
      <c r="D115" s="814"/>
      <c r="E115" s="814"/>
      <c r="F115" s="814"/>
      <c r="G115" s="814"/>
      <c r="H115" s="814"/>
      <c r="I115" s="814"/>
      <c r="J115" s="814"/>
      <c r="K115" s="814"/>
      <c r="L115" s="814"/>
      <c r="M115" s="814"/>
      <c r="N115" s="815"/>
      <c r="O115" s="154" t="s">
        <v>14</v>
      </c>
      <c r="P115" s="14" t="s">
        <v>7</v>
      </c>
      <c r="Q115" s="11" t="s">
        <v>13</v>
      </c>
      <c r="R115" s="10" t="s">
        <v>6</v>
      </c>
      <c r="S115" s="9" t="s">
        <v>12</v>
      </c>
      <c r="T115" s="14">
        <v>10</v>
      </c>
      <c r="U115" s="14">
        <v>1</v>
      </c>
      <c r="V115" s="311" t="s">
        <v>11</v>
      </c>
      <c r="W115" s="308"/>
      <c r="X115" s="312">
        <v>129428.52</v>
      </c>
      <c r="Y115" s="312">
        <v>130000</v>
      </c>
      <c r="Z115" s="312">
        <v>130000</v>
      </c>
      <c r="AA115" s="8"/>
      <c r="AB115" s="3"/>
    </row>
    <row r="116" spans="1:28" ht="15" customHeight="1" x14ac:dyDescent="0.2">
      <c r="A116" s="19"/>
      <c r="B116" s="201"/>
      <c r="C116" s="449"/>
      <c r="D116" s="201"/>
      <c r="E116" s="201"/>
      <c r="F116" s="200"/>
      <c r="G116" s="200"/>
      <c r="H116" s="200"/>
      <c r="I116" s="200"/>
      <c r="J116" s="200"/>
      <c r="K116" s="200"/>
      <c r="L116" s="450"/>
      <c r="M116" s="504" t="s">
        <v>264</v>
      </c>
      <c r="N116" s="501"/>
      <c r="O116" s="154"/>
      <c r="P116" s="14">
        <v>85</v>
      </c>
      <c r="Q116" s="11" t="s">
        <v>13</v>
      </c>
      <c r="R116" s="10">
        <v>2</v>
      </c>
      <c r="S116" s="9">
        <v>0</v>
      </c>
      <c r="T116" s="14"/>
      <c r="U116" s="14"/>
      <c r="V116" s="311"/>
      <c r="W116" s="308"/>
      <c r="X116" s="454">
        <f>X117</f>
        <v>0</v>
      </c>
      <c r="Y116" s="454">
        <f t="shared" ref="Y116:Z116" si="28">Y117</f>
        <v>0</v>
      </c>
      <c r="Z116" s="455">
        <f t="shared" si="28"/>
        <v>0</v>
      </c>
      <c r="AA116" s="8"/>
      <c r="AB116" s="3"/>
    </row>
    <row r="117" spans="1:28" ht="15" customHeight="1" x14ac:dyDescent="0.2">
      <c r="A117" s="19"/>
      <c r="B117" s="201"/>
      <c r="C117" s="449"/>
      <c r="D117" s="201"/>
      <c r="E117" s="201"/>
      <c r="F117" s="200"/>
      <c r="G117" s="200"/>
      <c r="H117" s="200"/>
      <c r="I117" s="200"/>
      <c r="J117" s="200"/>
      <c r="K117" s="200"/>
      <c r="L117" s="450"/>
      <c r="M117" s="504" t="s">
        <v>265</v>
      </c>
      <c r="N117" s="501"/>
      <c r="O117" s="154"/>
      <c r="P117" s="14">
        <v>85</v>
      </c>
      <c r="Q117" s="11" t="s">
        <v>13</v>
      </c>
      <c r="R117" s="10">
        <v>2</v>
      </c>
      <c r="S117" s="9">
        <v>20010</v>
      </c>
      <c r="T117" s="14"/>
      <c r="U117" s="14"/>
      <c r="V117" s="311"/>
      <c r="W117" s="308"/>
      <c r="X117" s="454">
        <f>X118</f>
        <v>0</v>
      </c>
      <c r="Y117" s="454">
        <f>Y118</f>
        <v>0</v>
      </c>
      <c r="Z117" s="455">
        <f>Z118</f>
        <v>0</v>
      </c>
      <c r="AA117" s="8"/>
      <c r="AB117" s="3"/>
    </row>
    <row r="118" spans="1:28" ht="31.5" customHeight="1" x14ac:dyDescent="0.2">
      <c r="A118" s="19"/>
      <c r="B118" s="201"/>
      <c r="C118" s="449"/>
      <c r="D118" s="201"/>
      <c r="E118" s="201"/>
      <c r="F118" s="200"/>
      <c r="G118" s="200"/>
      <c r="H118" s="200"/>
      <c r="I118" s="200"/>
      <c r="J118" s="200"/>
      <c r="K118" s="200"/>
      <c r="L118" s="450"/>
      <c r="M118" s="504" t="s">
        <v>10</v>
      </c>
      <c r="N118" s="501"/>
      <c r="O118" s="154"/>
      <c r="P118" s="14">
        <v>85</v>
      </c>
      <c r="Q118" s="11" t="s">
        <v>13</v>
      </c>
      <c r="R118" s="10">
        <v>2</v>
      </c>
      <c r="S118" s="9">
        <v>20010</v>
      </c>
      <c r="T118" s="14">
        <v>10</v>
      </c>
      <c r="U118" s="14">
        <v>3</v>
      </c>
      <c r="V118" s="311"/>
      <c r="W118" s="308"/>
      <c r="X118" s="454">
        <f>X119+X120</f>
        <v>0</v>
      </c>
      <c r="Y118" s="454">
        <f t="shared" ref="Y118:Z118" si="29">Y119+Y120</f>
        <v>0</v>
      </c>
      <c r="Z118" s="455">
        <f t="shared" si="29"/>
        <v>0</v>
      </c>
      <c r="AA118" s="8"/>
      <c r="AB118" s="3"/>
    </row>
    <row r="119" spans="1:28" ht="15" customHeight="1" x14ac:dyDescent="0.2">
      <c r="A119" s="19"/>
      <c r="B119" s="201"/>
      <c r="C119" s="449"/>
      <c r="D119" s="201"/>
      <c r="E119" s="201"/>
      <c r="F119" s="200"/>
      <c r="G119" s="200"/>
      <c r="H119" s="200"/>
      <c r="I119" s="200"/>
      <c r="J119" s="200"/>
      <c r="K119" s="200"/>
      <c r="L119" s="450"/>
      <c r="M119" s="504" t="s">
        <v>8</v>
      </c>
      <c r="N119" s="501"/>
      <c r="O119" s="154"/>
      <c r="P119" s="14">
        <v>85</v>
      </c>
      <c r="Q119" s="11" t="s">
        <v>13</v>
      </c>
      <c r="R119" s="10">
        <v>2</v>
      </c>
      <c r="S119" s="9">
        <v>20010</v>
      </c>
      <c r="T119" s="14">
        <v>10</v>
      </c>
      <c r="U119" s="14">
        <v>3</v>
      </c>
      <c r="V119" s="453">
        <v>320</v>
      </c>
      <c r="W119" s="308"/>
      <c r="X119" s="312"/>
      <c r="Y119" s="312"/>
      <c r="Z119" s="452"/>
      <c r="AA119" s="8"/>
      <c r="AB119" s="3"/>
    </row>
    <row r="120" spans="1:28" ht="15" customHeight="1" x14ac:dyDescent="0.2">
      <c r="A120" s="19"/>
      <c r="B120" s="201"/>
      <c r="C120" s="449"/>
      <c r="D120" s="473"/>
      <c r="E120" s="449"/>
      <c r="F120" s="476"/>
      <c r="G120" s="476"/>
      <c r="H120" s="476"/>
      <c r="I120" s="476"/>
      <c r="J120" s="476"/>
      <c r="K120" s="476"/>
      <c r="L120" s="476"/>
      <c r="M120" s="449" t="s">
        <v>301</v>
      </c>
      <c r="N120" s="545"/>
      <c r="O120" s="432"/>
      <c r="P120" s="14">
        <v>85</v>
      </c>
      <c r="Q120" s="11" t="s">
        <v>13</v>
      </c>
      <c r="R120" s="10">
        <v>2</v>
      </c>
      <c r="S120" s="9">
        <v>20010</v>
      </c>
      <c r="T120" s="14">
        <v>10</v>
      </c>
      <c r="U120" s="14">
        <v>3</v>
      </c>
      <c r="V120" s="453">
        <v>360</v>
      </c>
      <c r="W120" s="308"/>
      <c r="X120" s="312"/>
      <c r="Y120" s="312"/>
      <c r="Z120" s="452"/>
      <c r="AA120" s="8"/>
      <c r="AB120" s="3"/>
    </row>
    <row r="121" spans="1:28" ht="62.25" customHeight="1" x14ac:dyDescent="0.2">
      <c r="A121" s="19"/>
      <c r="B121" s="201"/>
      <c r="C121" s="202"/>
      <c r="D121" s="833" t="s">
        <v>320</v>
      </c>
      <c r="E121" s="834"/>
      <c r="F121" s="834"/>
      <c r="G121" s="834"/>
      <c r="H121" s="834"/>
      <c r="I121" s="834"/>
      <c r="J121" s="834"/>
      <c r="K121" s="834"/>
      <c r="L121" s="834"/>
      <c r="M121" s="834"/>
      <c r="N121" s="835"/>
      <c r="O121" s="432" t="s">
        <v>112</v>
      </c>
      <c r="P121" s="31" t="s">
        <v>105</v>
      </c>
      <c r="Q121" s="104" t="s">
        <v>5</v>
      </c>
      <c r="R121" s="103" t="s">
        <v>4</v>
      </c>
      <c r="S121" s="105" t="s">
        <v>3</v>
      </c>
      <c r="T121" s="31" t="s">
        <v>1</v>
      </c>
      <c r="U121" s="31" t="s">
        <v>1</v>
      </c>
      <c r="V121" s="319" t="s">
        <v>1</v>
      </c>
      <c r="W121" s="451"/>
      <c r="X121" s="320">
        <f>X122+X135+X131+X140</f>
        <v>13181562.48</v>
      </c>
      <c r="Y121" s="320">
        <f t="shared" ref="Y121:Z121" si="30">Y122+Y135+Y131+Y140</f>
        <v>10185404</v>
      </c>
      <c r="Z121" s="472">
        <f t="shared" si="30"/>
        <v>10195633</v>
      </c>
      <c r="AA121" s="8"/>
      <c r="AB121" s="3"/>
    </row>
    <row r="122" spans="1:28" ht="33" customHeight="1" x14ac:dyDescent="0.2">
      <c r="A122" s="19"/>
      <c r="B122" s="501"/>
      <c r="C122" s="197"/>
      <c r="D122" s="203"/>
      <c r="E122" s="515"/>
      <c r="F122" s="819" t="s">
        <v>128</v>
      </c>
      <c r="G122" s="820"/>
      <c r="H122" s="820"/>
      <c r="I122" s="820"/>
      <c r="J122" s="820"/>
      <c r="K122" s="820"/>
      <c r="L122" s="820"/>
      <c r="M122" s="820"/>
      <c r="N122" s="821"/>
      <c r="O122" s="154" t="s">
        <v>127</v>
      </c>
      <c r="P122" s="25" t="s">
        <v>105</v>
      </c>
      <c r="Q122" s="23" t="s">
        <v>5</v>
      </c>
      <c r="R122" s="22" t="s">
        <v>6</v>
      </c>
      <c r="S122" s="21" t="s">
        <v>3</v>
      </c>
      <c r="T122" s="25" t="s">
        <v>1</v>
      </c>
      <c r="U122" s="25" t="s">
        <v>1</v>
      </c>
      <c r="V122" s="307" t="s">
        <v>1</v>
      </c>
      <c r="W122" s="308"/>
      <c r="X122" s="309">
        <f>X126+X123</f>
        <v>6555192.4800000004</v>
      </c>
      <c r="Y122" s="309">
        <f t="shared" ref="Y122:Z122" si="31">Y126+Y123</f>
        <v>6142850</v>
      </c>
      <c r="Z122" s="471">
        <f t="shared" si="31"/>
        <v>6142850</v>
      </c>
      <c r="AA122" s="8"/>
      <c r="AB122" s="3"/>
    </row>
    <row r="123" spans="1:28" ht="21.75" customHeight="1" x14ac:dyDescent="0.2">
      <c r="A123" s="19"/>
      <c r="B123" s="593"/>
      <c r="C123" s="198"/>
      <c r="D123" s="199"/>
      <c r="E123" s="601"/>
      <c r="F123" s="239"/>
      <c r="G123" s="589"/>
      <c r="H123" s="589"/>
      <c r="I123" s="589"/>
      <c r="J123" s="589"/>
      <c r="K123" s="589"/>
      <c r="L123" s="589"/>
      <c r="M123" s="589" t="s">
        <v>296</v>
      </c>
      <c r="N123" s="590"/>
      <c r="O123" s="154"/>
      <c r="P123" s="25" t="s">
        <v>105</v>
      </c>
      <c r="Q123" s="23" t="s">
        <v>5</v>
      </c>
      <c r="R123" s="22" t="s">
        <v>6</v>
      </c>
      <c r="S123" s="21">
        <v>10001</v>
      </c>
      <c r="T123" s="25"/>
      <c r="U123" s="25"/>
      <c r="V123" s="307"/>
      <c r="W123" s="308"/>
      <c r="X123" s="309">
        <f>X124</f>
        <v>1269578</v>
      </c>
      <c r="Y123" s="309">
        <f t="shared" ref="Y123:Z123" si="32">Y124</f>
        <v>1419732</v>
      </c>
      <c r="Z123" s="471">
        <f t="shared" si="32"/>
        <v>1419732</v>
      </c>
      <c r="AA123" s="8"/>
      <c r="AB123" s="3"/>
    </row>
    <row r="124" spans="1:28" ht="33" customHeight="1" x14ac:dyDescent="0.2">
      <c r="A124" s="19"/>
      <c r="B124" s="593"/>
      <c r="C124" s="198"/>
      <c r="D124" s="199"/>
      <c r="E124" s="601"/>
      <c r="F124" s="239"/>
      <c r="G124" s="589"/>
      <c r="H124" s="589"/>
      <c r="I124" s="589"/>
      <c r="J124" s="589"/>
      <c r="K124" s="589"/>
      <c r="L124" s="589"/>
      <c r="M124" s="589" t="s">
        <v>132</v>
      </c>
      <c r="N124" s="590"/>
      <c r="O124" s="154"/>
      <c r="P124" s="25" t="s">
        <v>105</v>
      </c>
      <c r="Q124" s="23" t="s">
        <v>5</v>
      </c>
      <c r="R124" s="22" t="s">
        <v>6</v>
      </c>
      <c r="S124" s="21">
        <v>10001</v>
      </c>
      <c r="T124" s="25">
        <v>1</v>
      </c>
      <c r="U124" s="25">
        <v>2</v>
      </c>
      <c r="V124" s="307"/>
      <c r="W124" s="308"/>
      <c r="X124" s="651">
        <f>X125</f>
        <v>1269578</v>
      </c>
      <c r="Y124" s="651">
        <f t="shared" ref="Y124:Z124" si="33">Y125</f>
        <v>1419732</v>
      </c>
      <c r="Z124" s="653">
        <f t="shared" si="33"/>
        <v>1419732</v>
      </c>
      <c r="AA124" s="8"/>
      <c r="AB124" s="3"/>
    </row>
    <row r="125" spans="1:28" ht="33" customHeight="1" x14ac:dyDescent="0.2">
      <c r="A125" s="19"/>
      <c r="B125" s="593"/>
      <c r="C125" s="198"/>
      <c r="D125" s="199"/>
      <c r="E125" s="601"/>
      <c r="F125" s="239"/>
      <c r="G125" s="589"/>
      <c r="H125" s="589"/>
      <c r="I125" s="589"/>
      <c r="J125" s="589"/>
      <c r="K125" s="589"/>
      <c r="L125" s="589"/>
      <c r="M125" s="589" t="s">
        <v>108</v>
      </c>
      <c r="N125" s="590"/>
      <c r="O125" s="154"/>
      <c r="P125" s="25" t="s">
        <v>105</v>
      </c>
      <c r="Q125" s="23" t="s">
        <v>5</v>
      </c>
      <c r="R125" s="22" t="s">
        <v>6</v>
      </c>
      <c r="S125" s="21">
        <v>10001</v>
      </c>
      <c r="T125" s="25">
        <v>1</v>
      </c>
      <c r="U125" s="25">
        <v>2</v>
      </c>
      <c r="V125" s="467">
        <v>120</v>
      </c>
      <c r="W125" s="308"/>
      <c r="X125" s="602">
        <v>1269578</v>
      </c>
      <c r="Y125" s="602">
        <v>1419732</v>
      </c>
      <c r="Z125" s="609">
        <v>1419732</v>
      </c>
      <c r="AA125" s="8"/>
      <c r="AB125" s="3"/>
    </row>
    <row r="126" spans="1:28" ht="20.25" customHeight="1" x14ac:dyDescent="0.2">
      <c r="A126" s="19"/>
      <c r="B126" s="502"/>
      <c r="C126" s="198"/>
      <c r="D126" s="205"/>
      <c r="E126" s="516"/>
      <c r="F126" s="239"/>
      <c r="G126" s="819" t="s">
        <v>126</v>
      </c>
      <c r="H126" s="820"/>
      <c r="I126" s="820"/>
      <c r="J126" s="820"/>
      <c r="K126" s="820"/>
      <c r="L126" s="820"/>
      <c r="M126" s="820"/>
      <c r="N126" s="821"/>
      <c r="O126" s="154" t="s">
        <v>125</v>
      </c>
      <c r="P126" s="25" t="s">
        <v>105</v>
      </c>
      <c r="Q126" s="23" t="s">
        <v>5</v>
      </c>
      <c r="R126" s="22" t="s">
        <v>6</v>
      </c>
      <c r="S126" s="21" t="s">
        <v>124</v>
      </c>
      <c r="T126" s="25" t="s">
        <v>1</v>
      </c>
      <c r="U126" s="25" t="s">
        <v>1</v>
      </c>
      <c r="V126" s="307" t="s">
        <v>1</v>
      </c>
      <c r="W126" s="308"/>
      <c r="X126" s="309">
        <f t="shared" ref="X126:Z126" si="34">X127</f>
        <v>5285614.4800000004</v>
      </c>
      <c r="Y126" s="309">
        <f t="shared" si="34"/>
        <v>4723118</v>
      </c>
      <c r="Z126" s="310">
        <f t="shared" si="34"/>
        <v>4723118</v>
      </c>
      <c r="AA126" s="8"/>
      <c r="AB126" s="3"/>
    </row>
    <row r="127" spans="1:28" ht="29.25" customHeight="1" x14ac:dyDescent="0.2">
      <c r="A127" s="19"/>
      <c r="B127" s="813" t="s">
        <v>129</v>
      </c>
      <c r="C127" s="814"/>
      <c r="D127" s="814"/>
      <c r="E127" s="814"/>
      <c r="F127" s="814"/>
      <c r="G127" s="814"/>
      <c r="H127" s="814"/>
      <c r="I127" s="814"/>
      <c r="J127" s="814"/>
      <c r="K127" s="814"/>
      <c r="L127" s="814"/>
      <c r="M127" s="814"/>
      <c r="N127" s="815"/>
      <c r="O127" s="154" t="s">
        <v>125</v>
      </c>
      <c r="P127" s="25" t="s">
        <v>105</v>
      </c>
      <c r="Q127" s="23" t="s">
        <v>5</v>
      </c>
      <c r="R127" s="22" t="s">
        <v>6</v>
      </c>
      <c r="S127" s="21" t="s">
        <v>124</v>
      </c>
      <c r="T127" s="25">
        <v>1</v>
      </c>
      <c r="U127" s="25">
        <v>4</v>
      </c>
      <c r="V127" s="307" t="s">
        <v>1</v>
      </c>
      <c r="W127" s="308"/>
      <c r="X127" s="651">
        <f>X128+X129+X130</f>
        <v>5285614.4800000004</v>
      </c>
      <c r="Y127" s="651">
        <f>Y128+Y129</f>
        <v>4723118</v>
      </c>
      <c r="Z127" s="652">
        <f>Z128+Z129</f>
        <v>4723118</v>
      </c>
      <c r="AA127" s="8"/>
      <c r="AB127" s="3"/>
    </row>
    <row r="128" spans="1:28" ht="31.5" customHeight="1" x14ac:dyDescent="0.2">
      <c r="A128" s="19"/>
      <c r="B128" s="813" t="s">
        <v>108</v>
      </c>
      <c r="C128" s="814"/>
      <c r="D128" s="814"/>
      <c r="E128" s="814"/>
      <c r="F128" s="814"/>
      <c r="G128" s="814"/>
      <c r="H128" s="814"/>
      <c r="I128" s="814"/>
      <c r="J128" s="814"/>
      <c r="K128" s="814"/>
      <c r="L128" s="814"/>
      <c r="M128" s="814"/>
      <c r="N128" s="815"/>
      <c r="O128" s="154" t="s">
        <v>125</v>
      </c>
      <c r="P128" s="25" t="s">
        <v>105</v>
      </c>
      <c r="Q128" s="23" t="s">
        <v>5</v>
      </c>
      <c r="R128" s="22" t="s">
        <v>6</v>
      </c>
      <c r="S128" s="21" t="s">
        <v>124</v>
      </c>
      <c r="T128" s="25">
        <v>1</v>
      </c>
      <c r="U128" s="25">
        <v>4</v>
      </c>
      <c r="V128" s="307" t="s">
        <v>107</v>
      </c>
      <c r="W128" s="308"/>
      <c r="X128" s="317">
        <v>4060605</v>
      </c>
      <c r="Y128" s="317">
        <v>3467218</v>
      </c>
      <c r="Z128" s="608">
        <v>3467218</v>
      </c>
      <c r="AA128" s="8"/>
      <c r="AB128" s="3"/>
    </row>
    <row r="129" spans="1:28" ht="36.75" customHeight="1" x14ac:dyDescent="0.2">
      <c r="A129" s="19"/>
      <c r="B129" s="813" t="s">
        <v>42</v>
      </c>
      <c r="C129" s="814"/>
      <c r="D129" s="814"/>
      <c r="E129" s="814"/>
      <c r="F129" s="814"/>
      <c r="G129" s="814"/>
      <c r="H129" s="814"/>
      <c r="I129" s="814"/>
      <c r="J129" s="814"/>
      <c r="K129" s="814"/>
      <c r="L129" s="814"/>
      <c r="M129" s="814"/>
      <c r="N129" s="815"/>
      <c r="O129" s="154" t="s">
        <v>125</v>
      </c>
      <c r="P129" s="14" t="s">
        <v>105</v>
      </c>
      <c r="Q129" s="11" t="s">
        <v>5</v>
      </c>
      <c r="R129" s="10" t="s">
        <v>6</v>
      </c>
      <c r="S129" s="9" t="s">
        <v>124</v>
      </c>
      <c r="T129" s="14">
        <v>1</v>
      </c>
      <c r="U129" s="14">
        <v>4</v>
      </c>
      <c r="V129" s="311" t="s">
        <v>37</v>
      </c>
      <c r="W129" s="308"/>
      <c r="X129" s="312">
        <v>1220509.48</v>
      </c>
      <c r="Y129" s="312">
        <v>1255900</v>
      </c>
      <c r="Z129" s="452">
        <v>1255900</v>
      </c>
      <c r="AA129" s="8"/>
      <c r="AB129" s="3"/>
    </row>
    <row r="130" spans="1:28" ht="43.9" customHeight="1" x14ac:dyDescent="0.2">
      <c r="A130" s="19"/>
      <c r="B130" s="473"/>
      <c r="C130" s="449"/>
      <c r="D130" s="449"/>
      <c r="E130" s="449"/>
      <c r="F130" s="449"/>
      <c r="G130" s="476"/>
      <c r="H130" s="476"/>
      <c r="I130" s="476"/>
      <c r="J130" s="476"/>
      <c r="K130" s="476"/>
      <c r="L130" s="476"/>
      <c r="M130" s="665" t="s">
        <v>351</v>
      </c>
      <c r="N130" s="666"/>
      <c r="O130" s="154"/>
      <c r="P130" s="14">
        <v>86</v>
      </c>
      <c r="Q130" s="11">
        <v>0</v>
      </c>
      <c r="R130" s="10">
        <v>10</v>
      </c>
      <c r="S130" s="9">
        <v>10040</v>
      </c>
      <c r="T130" s="14">
        <v>1</v>
      </c>
      <c r="U130" s="14">
        <v>4</v>
      </c>
      <c r="V130" s="453">
        <v>540</v>
      </c>
      <c r="W130" s="308"/>
      <c r="X130" s="312">
        <v>4500</v>
      </c>
      <c r="Y130" s="312"/>
      <c r="Z130" s="452"/>
      <c r="AA130" s="8"/>
      <c r="AB130" s="664"/>
    </row>
    <row r="131" spans="1:28" ht="29.25" customHeight="1" x14ac:dyDescent="0.2">
      <c r="A131" s="19"/>
      <c r="B131" s="201"/>
      <c r="C131" s="449"/>
      <c r="D131" s="473"/>
      <c r="E131" s="473"/>
      <c r="F131" s="201"/>
      <c r="G131" s="200"/>
      <c r="H131" s="200"/>
      <c r="I131" s="200"/>
      <c r="J131" s="200"/>
      <c r="K131" s="200"/>
      <c r="L131" s="450"/>
      <c r="M131" s="504" t="s">
        <v>270</v>
      </c>
      <c r="N131" s="501"/>
      <c r="O131" s="154"/>
      <c r="P131" s="14">
        <v>86</v>
      </c>
      <c r="Q131" s="11">
        <v>0</v>
      </c>
      <c r="R131" s="10">
        <v>2</v>
      </c>
      <c r="S131" s="9">
        <v>0</v>
      </c>
      <c r="T131" s="14"/>
      <c r="U131" s="14"/>
      <c r="V131" s="311"/>
      <c r="W131" s="308"/>
      <c r="X131" s="454">
        <f>X132</f>
        <v>0</v>
      </c>
      <c r="Y131" s="454">
        <f t="shared" ref="Y131:Z133" si="35">Y132</f>
        <v>0</v>
      </c>
      <c r="Z131" s="455">
        <f t="shared" si="35"/>
        <v>0</v>
      </c>
      <c r="AA131" s="8"/>
      <c r="AB131" s="3"/>
    </row>
    <row r="132" spans="1:28" ht="32.25" customHeight="1" x14ac:dyDescent="0.2">
      <c r="A132" s="19"/>
      <c r="B132" s="201"/>
      <c r="C132" s="449"/>
      <c r="D132" s="473"/>
      <c r="E132" s="473"/>
      <c r="F132" s="201"/>
      <c r="G132" s="200"/>
      <c r="H132" s="200"/>
      <c r="I132" s="200"/>
      <c r="J132" s="200"/>
      <c r="K132" s="200"/>
      <c r="L132" s="450"/>
      <c r="M132" s="504" t="s">
        <v>271</v>
      </c>
      <c r="N132" s="501"/>
      <c r="O132" s="154"/>
      <c r="P132" s="14">
        <v>86</v>
      </c>
      <c r="Q132" s="11">
        <v>0</v>
      </c>
      <c r="R132" s="10">
        <v>2</v>
      </c>
      <c r="S132" s="9">
        <v>90011</v>
      </c>
      <c r="T132" s="14"/>
      <c r="U132" s="14"/>
      <c r="V132" s="311"/>
      <c r="W132" s="308"/>
      <c r="X132" s="454">
        <f>X133</f>
        <v>0</v>
      </c>
      <c r="Y132" s="454">
        <f t="shared" si="35"/>
        <v>0</v>
      </c>
      <c r="Z132" s="455">
        <f t="shared" si="35"/>
        <v>0</v>
      </c>
      <c r="AA132" s="8"/>
      <c r="AB132" s="3"/>
    </row>
    <row r="133" spans="1:28" ht="17.25" customHeight="1" x14ac:dyDescent="0.2">
      <c r="A133" s="19"/>
      <c r="B133" s="201"/>
      <c r="C133" s="449"/>
      <c r="D133" s="473"/>
      <c r="E133" s="473"/>
      <c r="F133" s="201"/>
      <c r="G133" s="200"/>
      <c r="H133" s="200"/>
      <c r="I133" s="200"/>
      <c r="J133" s="200"/>
      <c r="K133" s="200"/>
      <c r="L133" s="450"/>
      <c r="M133" s="504" t="s">
        <v>123</v>
      </c>
      <c r="N133" s="501"/>
      <c r="O133" s="154"/>
      <c r="P133" s="14">
        <v>86</v>
      </c>
      <c r="Q133" s="11">
        <v>0</v>
      </c>
      <c r="R133" s="10">
        <v>2</v>
      </c>
      <c r="S133" s="9">
        <v>90011</v>
      </c>
      <c r="T133" s="14">
        <v>1</v>
      </c>
      <c r="U133" s="14">
        <v>13</v>
      </c>
      <c r="V133" s="311"/>
      <c r="W133" s="308"/>
      <c r="X133" s="454">
        <f>X134</f>
        <v>0</v>
      </c>
      <c r="Y133" s="454">
        <f t="shared" si="35"/>
        <v>0</v>
      </c>
      <c r="Z133" s="455">
        <f t="shared" si="35"/>
        <v>0</v>
      </c>
      <c r="AA133" s="8"/>
      <c r="AB133" s="3"/>
    </row>
    <row r="134" spans="1:28" ht="33.75" customHeight="1" x14ac:dyDescent="0.2">
      <c r="A134" s="19"/>
      <c r="B134" s="201"/>
      <c r="C134" s="449"/>
      <c r="D134" s="473"/>
      <c r="E134" s="473"/>
      <c r="F134" s="201"/>
      <c r="G134" s="200"/>
      <c r="H134" s="200"/>
      <c r="I134" s="200"/>
      <c r="J134" s="200"/>
      <c r="K134" s="200"/>
      <c r="L134" s="450"/>
      <c r="M134" s="504" t="s">
        <v>42</v>
      </c>
      <c r="N134" s="501"/>
      <c r="O134" s="154"/>
      <c r="P134" s="14">
        <v>86</v>
      </c>
      <c r="Q134" s="11">
        <v>0</v>
      </c>
      <c r="R134" s="10">
        <v>2</v>
      </c>
      <c r="S134" s="9">
        <v>90011</v>
      </c>
      <c r="T134" s="14">
        <v>1</v>
      </c>
      <c r="U134" s="14">
        <v>13</v>
      </c>
      <c r="V134" s="453">
        <v>240</v>
      </c>
      <c r="W134" s="308"/>
      <c r="X134" s="312"/>
      <c r="Y134" s="312"/>
      <c r="Z134" s="452"/>
      <c r="AA134" s="8"/>
      <c r="AB134" s="3"/>
    </row>
    <row r="135" spans="1:28" ht="30.6" customHeight="1" x14ac:dyDescent="0.2">
      <c r="A135" s="19"/>
      <c r="B135" s="201"/>
      <c r="C135" s="202"/>
      <c r="D135" s="203"/>
      <c r="E135" s="515"/>
      <c r="F135" s="836" t="s">
        <v>111</v>
      </c>
      <c r="G135" s="837"/>
      <c r="H135" s="837"/>
      <c r="I135" s="837"/>
      <c r="J135" s="837"/>
      <c r="K135" s="837"/>
      <c r="L135" s="837"/>
      <c r="M135" s="837"/>
      <c r="N135" s="838"/>
      <c r="O135" s="432" t="s">
        <v>110</v>
      </c>
      <c r="P135" s="35" t="s">
        <v>105</v>
      </c>
      <c r="Q135" s="101" t="s">
        <v>5</v>
      </c>
      <c r="R135" s="100" t="s">
        <v>104</v>
      </c>
      <c r="S135" s="102" t="s">
        <v>3</v>
      </c>
      <c r="T135" s="35" t="s">
        <v>1</v>
      </c>
      <c r="U135" s="35" t="s">
        <v>1</v>
      </c>
      <c r="V135" s="314" t="s">
        <v>1</v>
      </c>
      <c r="W135" s="451"/>
      <c r="X135" s="320">
        <f t="shared" ref="X135:Z136" si="36">X136</f>
        <v>254903</v>
      </c>
      <c r="Y135" s="320">
        <f t="shared" si="36"/>
        <v>257554</v>
      </c>
      <c r="Z135" s="650">
        <f t="shared" si="36"/>
        <v>267783</v>
      </c>
      <c r="AA135" s="8"/>
      <c r="AB135" s="3"/>
    </row>
    <row r="136" spans="1:28" ht="30.6" customHeight="1" x14ac:dyDescent="0.2">
      <c r="A136" s="19"/>
      <c r="B136" s="502"/>
      <c r="C136" s="198"/>
      <c r="D136" s="205"/>
      <c r="E136" s="516"/>
      <c r="F136" s="239"/>
      <c r="G136" s="819" t="s">
        <v>109</v>
      </c>
      <c r="H136" s="820"/>
      <c r="I136" s="820"/>
      <c r="J136" s="820"/>
      <c r="K136" s="820"/>
      <c r="L136" s="820"/>
      <c r="M136" s="820"/>
      <c r="N136" s="821"/>
      <c r="O136" s="154" t="s">
        <v>106</v>
      </c>
      <c r="P136" s="25" t="s">
        <v>105</v>
      </c>
      <c r="Q136" s="23" t="s">
        <v>5</v>
      </c>
      <c r="R136" s="22" t="s">
        <v>104</v>
      </c>
      <c r="S136" s="21" t="s">
        <v>103</v>
      </c>
      <c r="T136" s="25" t="s">
        <v>1</v>
      </c>
      <c r="U136" s="25" t="s">
        <v>1</v>
      </c>
      <c r="V136" s="307" t="s">
        <v>1</v>
      </c>
      <c r="W136" s="308"/>
      <c r="X136" s="309">
        <f t="shared" si="36"/>
        <v>254903</v>
      </c>
      <c r="Y136" s="309">
        <f t="shared" si="36"/>
        <v>257554</v>
      </c>
      <c r="Z136" s="310">
        <f t="shared" si="36"/>
        <v>267783</v>
      </c>
      <c r="AA136" s="8"/>
      <c r="AB136" s="3"/>
    </row>
    <row r="137" spans="1:28" ht="29.25" customHeight="1" x14ac:dyDescent="0.2">
      <c r="A137" s="19"/>
      <c r="B137" s="813" t="s">
        <v>113</v>
      </c>
      <c r="C137" s="814"/>
      <c r="D137" s="814"/>
      <c r="E137" s="814"/>
      <c r="F137" s="814"/>
      <c r="G137" s="814"/>
      <c r="H137" s="814"/>
      <c r="I137" s="814"/>
      <c r="J137" s="814"/>
      <c r="K137" s="814"/>
      <c r="L137" s="814"/>
      <c r="M137" s="814"/>
      <c r="N137" s="815"/>
      <c r="O137" s="154" t="s">
        <v>106</v>
      </c>
      <c r="P137" s="14" t="s">
        <v>105</v>
      </c>
      <c r="Q137" s="11" t="s">
        <v>5</v>
      </c>
      <c r="R137" s="10" t="s">
        <v>104</v>
      </c>
      <c r="S137" s="9" t="s">
        <v>103</v>
      </c>
      <c r="T137" s="14">
        <v>2</v>
      </c>
      <c r="U137" s="14">
        <v>3</v>
      </c>
      <c r="V137" s="311" t="s">
        <v>1</v>
      </c>
      <c r="W137" s="308"/>
      <c r="X137" s="321">
        <f>X138+X139</f>
        <v>254903</v>
      </c>
      <c r="Y137" s="321">
        <f>Y138+Y139</f>
        <v>257554</v>
      </c>
      <c r="Z137" s="322">
        <f>Z138+Z139</f>
        <v>267783</v>
      </c>
      <c r="AA137" s="8"/>
      <c r="AB137" s="3"/>
    </row>
    <row r="138" spans="1:28" ht="29.25" customHeight="1" x14ac:dyDescent="0.2">
      <c r="A138" s="19"/>
      <c r="B138" s="813" t="s">
        <v>108</v>
      </c>
      <c r="C138" s="814"/>
      <c r="D138" s="814"/>
      <c r="E138" s="814"/>
      <c r="F138" s="814"/>
      <c r="G138" s="814"/>
      <c r="H138" s="814"/>
      <c r="I138" s="814"/>
      <c r="J138" s="814"/>
      <c r="K138" s="814"/>
      <c r="L138" s="814"/>
      <c r="M138" s="814"/>
      <c r="N138" s="815"/>
      <c r="O138" s="154" t="s">
        <v>106</v>
      </c>
      <c r="P138" s="25" t="s">
        <v>105</v>
      </c>
      <c r="Q138" s="23" t="s">
        <v>5</v>
      </c>
      <c r="R138" s="22" t="s">
        <v>104</v>
      </c>
      <c r="S138" s="21" t="s">
        <v>103</v>
      </c>
      <c r="T138" s="25">
        <v>2</v>
      </c>
      <c r="U138" s="25">
        <v>3</v>
      </c>
      <c r="V138" s="307" t="s">
        <v>107</v>
      </c>
      <c r="W138" s="308"/>
      <c r="X138" s="317">
        <v>234275.46</v>
      </c>
      <c r="Y138" s="317">
        <v>248998</v>
      </c>
      <c r="Z138" s="318">
        <v>248998</v>
      </c>
      <c r="AA138" s="8"/>
      <c r="AB138" s="3"/>
    </row>
    <row r="139" spans="1:28" ht="15" customHeight="1" x14ac:dyDescent="0.2">
      <c r="A139" s="19"/>
      <c r="B139" s="813" t="s">
        <v>42</v>
      </c>
      <c r="C139" s="814"/>
      <c r="D139" s="814"/>
      <c r="E139" s="814"/>
      <c r="F139" s="814"/>
      <c r="G139" s="814"/>
      <c r="H139" s="814"/>
      <c r="I139" s="814"/>
      <c r="J139" s="814"/>
      <c r="K139" s="814"/>
      <c r="L139" s="814"/>
      <c r="M139" s="814"/>
      <c r="N139" s="815"/>
      <c r="O139" s="154" t="s">
        <v>106</v>
      </c>
      <c r="P139" s="14" t="s">
        <v>105</v>
      </c>
      <c r="Q139" s="11" t="s">
        <v>5</v>
      </c>
      <c r="R139" s="10" t="s">
        <v>104</v>
      </c>
      <c r="S139" s="9" t="s">
        <v>103</v>
      </c>
      <c r="T139" s="14">
        <v>2</v>
      </c>
      <c r="U139" s="14">
        <v>3</v>
      </c>
      <c r="V139" s="311" t="s">
        <v>37</v>
      </c>
      <c r="W139" s="308"/>
      <c r="X139" s="312">
        <v>20627.54</v>
      </c>
      <c r="Y139" s="312">
        <v>8556</v>
      </c>
      <c r="Z139" s="452">
        <v>18785</v>
      </c>
      <c r="AA139" s="8"/>
      <c r="AB139" s="3"/>
    </row>
    <row r="140" spans="1:28" ht="63" customHeight="1" x14ac:dyDescent="0.2">
      <c r="A140" s="19"/>
      <c r="B140" s="200"/>
      <c r="C140" s="476"/>
      <c r="D140" s="200"/>
      <c r="E140" s="200"/>
      <c r="F140" s="200"/>
      <c r="G140" s="200"/>
      <c r="H140" s="200"/>
      <c r="I140" s="200"/>
      <c r="J140" s="200"/>
      <c r="K140" s="200"/>
      <c r="L140" s="450"/>
      <c r="M140" s="644" t="s">
        <v>336</v>
      </c>
      <c r="N140" s="501"/>
      <c r="O140" s="154"/>
      <c r="P140" s="14">
        <v>86</v>
      </c>
      <c r="Q140" s="11">
        <v>0</v>
      </c>
      <c r="R140" s="10">
        <v>3</v>
      </c>
      <c r="S140" s="9">
        <v>70003</v>
      </c>
      <c r="T140" s="14"/>
      <c r="U140" s="14"/>
      <c r="V140" s="311"/>
      <c r="W140" s="308"/>
      <c r="X140" s="465">
        <f>X141</f>
        <v>6371467</v>
      </c>
      <c r="Y140" s="465">
        <f t="shared" ref="Y140:Z140" si="37">Y141</f>
        <v>3785000</v>
      </c>
      <c r="Z140" s="466">
        <f t="shared" si="37"/>
        <v>3785000</v>
      </c>
      <c r="AA140" s="8"/>
      <c r="AB140" s="3"/>
    </row>
    <row r="141" spans="1:28" ht="30.75" customHeight="1" x14ac:dyDescent="0.2">
      <c r="A141" s="19"/>
      <c r="B141" s="200"/>
      <c r="C141" s="476"/>
      <c r="D141" s="200"/>
      <c r="E141" s="200"/>
      <c r="F141" s="200"/>
      <c r="G141" s="200"/>
      <c r="H141" s="200"/>
      <c r="I141" s="200"/>
      <c r="J141" s="200"/>
      <c r="K141" s="200"/>
      <c r="L141" s="450"/>
      <c r="M141" s="644" t="s">
        <v>335</v>
      </c>
      <c r="N141" s="501"/>
      <c r="O141" s="154"/>
      <c r="P141" s="14">
        <v>86</v>
      </c>
      <c r="Q141" s="11">
        <v>0</v>
      </c>
      <c r="R141" s="10">
        <v>3</v>
      </c>
      <c r="S141" s="9">
        <v>70003</v>
      </c>
      <c r="T141" s="14"/>
      <c r="U141" s="14"/>
      <c r="V141" s="311"/>
      <c r="W141" s="308"/>
      <c r="X141" s="454">
        <f>X142+X143+X144+X145+X146+X147</f>
        <v>6371467</v>
      </c>
      <c r="Y141" s="454">
        <f>Y142+Y143+Y144</f>
        <v>3785000</v>
      </c>
      <c r="Z141" s="455">
        <f>Z142+Z143+Z144</f>
        <v>3785000</v>
      </c>
      <c r="AA141" s="8"/>
      <c r="AB141" s="3"/>
    </row>
    <row r="142" spans="1:28" ht="48.75" customHeight="1" x14ac:dyDescent="0.2">
      <c r="A142" s="19"/>
      <c r="B142" s="200"/>
      <c r="C142" s="476"/>
      <c r="D142" s="200"/>
      <c r="E142" s="200"/>
      <c r="F142" s="200"/>
      <c r="G142" s="200"/>
      <c r="H142" s="200"/>
      <c r="I142" s="200"/>
      <c r="J142" s="200"/>
      <c r="K142" s="200"/>
      <c r="L142" s="450"/>
      <c r="M142" s="504" t="s">
        <v>129</v>
      </c>
      <c r="N142" s="501"/>
      <c r="O142" s="154"/>
      <c r="P142" s="14">
        <v>86</v>
      </c>
      <c r="Q142" s="11">
        <v>0</v>
      </c>
      <c r="R142" s="10">
        <v>3</v>
      </c>
      <c r="S142" s="9">
        <v>70003</v>
      </c>
      <c r="T142" s="14">
        <v>1</v>
      </c>
      <c r="U142" s="14">
        <v>13</v>
      </c>
      <c r="V142" s="707">
        <v>110</v>
      </c>
      <c r="W142" s="308"/>
      <c r="X142" s="266">
        <v>4087170</v>
      </c>
      <c r="Y142" s="312">
        <v>3309800</v>
      </c>
      <c r="Z142" s="452">
        <v>3309800</v>
      </c>
      <c r="AA142" s="8"/>
      <c r="AB142" s="3"/>
    </row>
    <row r="143" spans="1:28" ht="37.9" customHeight="1" x14ac:dyDescent="0.2">
      <c r="A143" s="19"/>
      <c r="B143" s="200"/>
      <c r="C143" s="476"/>
      <c r="D143" s="200"/>
      <c r="E143" s="200"/>
      <c r="F143" s="200"/>
      <c r="G143" s="200"/>
      <c r="H143" s="200"/>
      <c r="I143" s="200"/>
      <c r="J143" s="200"/>
      <c r="K143" s="200"/>
      <c r="L143" s="450"/>
      <c r="M143" s="644" t="s">
        <v>42</v>
      </c>
      <c r="N143" s="646"/>
      <c r="O143" s="154"/>
      <c r="P143" s="14">
        <v>86</v>
      </c>
      <c r="Q143" s="11">
        <v>0</v>
      </c>
      <c r="R143" s="10">
        <v>3</v>
      </c>
      <c r="S143" s="9">
        <v>70003</v>
      </c>
      <c r="T143" s="14">
        <v>1</v>
      </c>
      <c r="U143" s="14">
        <v>13</v>
      </c>
      <c r="V143" s="453">
        <v>240</v>
      </c>
      <c r="W143" s="308"/>
      <c r="X143" s="312">
        <v>570200</v>
      </c>
      <c r="Y143" s="312">
        <v>470200</v>
      </c>
      <c r="Z143" s="452">
        <v>470200</v>
      </c>
      <c r="AA143" s="8"/>
      <c r="AB143" s="645"/>
    </row>
    <row r="144" spans="1:28" ht="48.75" customHeight="1" x14ac:dyDescent="0.2">
      <c r="A144" s="19"/>
      <c r="B144" s="200"/>
      <c r="C144" s="476"/>
      <c r="D144" s="200"/>
      <c r="E144" s="200"/>
      <c r="F144" s="200"/>
      <c r="G144" s="200"/>
      <c r="H144" s="200"/>
      <c r="I144" s="200"/>
      <c r="J144" s="200"/>
      <c r="K144" s="200"/>
      <c r="L144" s="450"/>
      <c r="M144" s="644" t="s">
        <v>42</v>
      </c>
      <c r="N144" s="646"/>
      <c r="O144" s="154"/>
      <c r="P144" s="14">
        <v>86</v>
      </c>
      <c r="Q144" s="11">
        <v>0</v>
      </c>
      <c r="R144" s="10">
        <v>6</v>
      </c>
      <c r="S144" s="9">
        <v>0</v>
      </c>
      <c r="T144" s="14">
        <v>1</v>
      </c>
      <c r="U144" s="14">
        <v>13</v>
      </c>
      <c r="V144" s="707">
        <v>850</v>
      </c>
      <c r="W144" s="308"/>
      <c r="X144" s="312">
        <v>5000</v>
      </c>
      <c r="Y144" s="312">
        <v>5000</v>
      </c>
      <c r="Z144" s="452">
        <v>5000</v>
      </c>
      <c r="AA144" s="8"/>
      <c r="AB144" s="645"/>
    </row>
    <row r="145" spans="1:28" ht="48.75" customHeight="1" x14ac:dyDescent="0.2">
      <c r="A145" s="19"/>
      <c r="B145" s="200"/>
      <c r="C145" s="476"/>
      <c r="D145" s="200"/>
      <c r="E145" s="200"/>
      <c r="F145" s="200"/>
      <c r="G145" s="200"/>
      <c r="H145" s="200"/>
      <c r="I145" s="200"/>
      <c r="J145" s="200"/>
      <c r="K145" s="200"/>
      <c r="L145" s="450"/>
      <c r="M145" s="699" t="s">
        <v>372</v>
      </c>
      <c r="N145" s="701"/>
      <c r="O145" s="154"/>
      <c r="P145" s="14">
        <v>86</v>
      </c>
      <c r="Q145" s="11">
        <v>0</v>
      </c>
      <c r="R145" s="10">
        <v>1</v>
      </c>
      <c r="S145" s="9">
        <v>71111</v>
      </c>
      <c r="T145" s="14">
        <v>1</v>
      </c>
      <c r="U145" s="14">
        <v>13</v>
      </c>
      <c r="V145" s="453">
        <v>110</v>
      </c>
      <c r="W145" s="308"/>
      <c r="X145" s="312">
        <v>71000</v>
      </c>
      <c r="Y145" s="312"/>
      <c r="Z145" s="452"/>
      <c r="AA145" s="8"/>
      <c r="AB145" s="700"/>
    </row>
    <row r="146" spans="1:28" ht="48.75" customHeight="1" x14ac:dyDescent="0.2">
      <c r="A146" s="19"/>
      <c r="B146" s="200"/>
      <c r="C146" s="476"/>
      <c r="D146" s="200"/>
      <c r="E146" s="200"/>
      <c r="F146" s="200"/>
      <c r="G146" s="200"/>
      <c r="H146" s="200"/>
      <c r="I146" s="200"/>
      <c r="J146" s="200"/>
      <c r="K146" s="200"/>
      <c r="L146" s="450"/>
      <c r="M146" s="644" t="s">
        <v>335</v>
      </c>
      <c r="N146" s="646"/>
      <c r="O146" s="154"/>
      <c r="P146" s="14">
        <v>86</v>
      </c>
      <c r="Q146" s="11">
        <v>0</v>
      </c>
      <c r="R146" s="10">
        <v>3</v>
      </c>
      <c r="S146" s="9">
        <v>78888</v>
      </c>
      <c r="T146" s="14">
        <v>1</v>
      </c>
      <c r="U146" s="14">
        <v>13</v>
      </c>
      <c r="V146" s="453">
        <v>110</v>
      </c>
      <c r="W146" s="308"/>
      <c r="X146" s="312">
        <v>76000</v>
      </c>
      <c r="Y146" s="312"/>
      <c r="Z146" s="452"/>
      <c r="AA146" s="8"/>
      <c r="AB146" s="645"/>
    </row>
    <row r="147" spans="1:28" ht="48.75" customHeight="1" x14ac:dyDescent="0.2">
      <c r="A147" s="19"/>
      <c r="B147" s="200"/>
      <c r="C147" s="476"/>
      <c r="D147" s="200"/>
      <c r="E147" s="200"/>
      <c r="F147" s="200"/>
      <c r="G147" s="200"/>
      <c r="H147" s="200"/>
      <c r="I147" s="200"/>
      <c r="J147" s="200"/>
      <c r="K147" s="200"/>
      <c r="L147" s="450"/>
      <c r="M147" s="637" t="s">
        <v>349</v>
      </c>
      <c r="N147" s="646"/>
      <c r="O147" s="154"/>
      <c r="P147" s="14">
        <v>86</v>
      </c>
      <c r="Q147" s="11">
        <v>0</v>
      </c>
      <c r="R147" s="10">
        <v>6</v>
      </c>
      <c r="S147" s="9">
        <v>95555</v>
      </c>
      <c r="T147" s="14">
        <v>1</v>
      </c>
      <c r="U147" s="14">
        <v>13</v>
      </c>
      <c r="V147" s="453">
        <v>850</v>
      </c>
      <c r="W147" s="308"/>
      <c r="X147" s="312">
        <v>1562097</v>
      </c>
      <c r="Y147" s="312"/>
      <c r="Z147" s="452"/>
      <c r="AA147" s="8"/>
      <c r="AB147" s="645"/>
    </row>
    <row r="148" spans="1:28" ht="51" customHeight="1" thickBot="1" x14ac:dyDescent="0.25">
      <c r="A148" s="19"/>
      <c r="B148" s="241"/>
      <c r="C148" s="242"/>
      <c r="D148" s="830" t="s">
        <v>2</v>
      </c>
      <c r="E148" s="831"/>
      <c r="F148" s="831"/>
      <c r="G148" s="831"/>
      <c r="H148" s="831"/>
      <c r="I148" s="831"/>
      <c r="J148" s="831"/>
      <c r="K148" s="831"/>
      <c r="L148" s="831"/>
      <c r="M148" s="831"/>
      <c r="N148" s="832"/>
      <c r="O148" s="477" t="s">
        <v>153</v>
      </c>
      <c r="P148" s="243" t="s">
        <v>154</v>
      </c>
      <c r="Q148" s="244" t="s">
        <v>5</v>
      </c>
      <c r="R148" s="245" t="s">
        <v>4</v>
      </c>
      <c r="S148" s="246" t="s">
        <v>3</v>
      </c>
      <c r="T148" s="243" t="s">
        <v>1</v>
      </c>
      <c r="U148" s="243" t="s">
        <v>1</v>
      </c>
      <c r="V148" s="323" t="s">
        <v>1</v>
      </c>
      <c r="W148" s="478"/>
      <c r="X148" s="324">
        <f>[2]Ведомст!X142</f>
        <v>0</v>
      </c>
      <c r="Y148" s="324">
        <f>ВедомстПр3!Y130</f>
        <v>523164.75</v>
      </c>
      <c r="Z148" s="610">
        <f>ВедомстПр3!Z130</f>
        <v>1034598.25</v>
      </c>
      <c r="AA148" s="8"/>
      <c r="AB148" s="3"/>
    </row>
    <row r="149" spans="1:28" ht="33.75" customHeight="1" thickBot="1" x14ac:dyDescent="0.35">
      <c r="A149" s="7"/>
      <c r="B149" s="206"/>
      <c r="C149" s="206"/>
      <c r="D149" s="206"/>
      <c r="E149" s="206"/>
      <c r="F149" s="206"/>
      <c r="G149" s="206"/>
      <c r="H149" s="206"/>
      <c r="I149" s="206"/>
      <c r="J149" s="206"/>
      <c r="K149" s="207"/>
      <c r="L149" s="206"/>
      <c r="M149" s="208"/>
      <c r="N149" s="209"/>
      <c r="O149" s="210" t="s">
        <v>149</v>
      </c>
      <c r="P149" s="211" t="s">
        <v>1</v>
      </c>
      <c r="Q149" s="211" t="s">
        <v>1</v>
      </c>
      <c r="R149" s="211" t="s">
        <v>1</v>
      </c>
      <c r="S149" s="211" t="s">
        <v>1</v>
      </c>
      <c r="T149" s="212">
        <v>0</v>
      </c>
      <c r="U149" s="213">
        <v>0</v>
      </c>
      <c r="V149" s="325" t="s">
        <v>150</v>
      </c>
      <c r="W149" s="326"/>
      <c r="X149" s="315"/>
      <c r="Y149" s="327"/>
      <c r="Z149" s="327"/>
      <c r="AA149" s="164"/>
      <c r="AB149" s="3"/>
    </row>
    <row r="150" spans="1:28" ht="18.75" customHeight="1" thickBot="1" x14ac:dyDescent="0.3">
      <c r="A150" s="4"/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2"/>
      <c r="M150" s="235" t="s">
        <v>0</v>
      </c>
      <c r="N150" s="236"/>
      <c r="O150" s="236"/>
      <c r="P150" s="236"/>
      <c r="Q150" s="236"/>
      <c r="R150" s="236"/>
      <c r="S150" s="236"/>
      <c r="T150" s="236"/>
      <c r="U150" s="236"/>
      <c r="V150" s="328"/>
      <c r="W150" s="329"/>
      <c r="X150" s="329">
        <f>X21+X39+X52+X57+X62+X124+X127+X135+X140</f>
        <v>61454793.290000007</v>
      </c>
      <c r="Y150" s="329">
        <f>Y21+Y39+Y52+Y57+Y62+Y124+Y127+Y135+Y140+Y148+Y74+Y111</f>
        <v>20869485.509999998</v>
      </c>
      <c r="Z150" s="329">
        <f>Z21+Z39+Z52+Z57+Z62+Z124+Z127+Z135+Z140+Z148</f>
        <v>20653087.460000001</v>
      </c>
      <c r="AA150" s="3"/>
      <c r="AB150" s="2"/>
    </row>
    <row r="151" spans="1:28" ht="0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3"/>
      <c r="Q151" s="3"/>
      <c r="R151" s="3"/>
      <c r="S151" s="3"/>
      <c r="T151" s="3"/>
      <c r="U151" s="3"/>
      <c r="V151" s="221"/>
      <c r="W151" s="221"/>
      <c r="X151" s="219"/>
      <c r="Y151" s="234"/>
      <c r="Z151" s="221"/>
      <c r="AA151" s="3"/>
      <c r="AB151" s="2"/>
    </row>
    <row r="152" spans="1:28" ht="21.75" customHeight="1" x14ac:dyDescent="0.25"/>
    <row r="153" spans="1:28" ht="12.75" customHeight="1" x14ac:dyDescent="0.25"/>
  </sheetData>
  <mergeCells count="70">
    <mergeCell ref="X2:Y2"/>
    <mergeCell ref="X5:Y5"/>
    <mergeCell ref="X8:Y8"/>
    <mergeCell ref="A11:Z11"/>
    <mergeCell ref="B95:N95"/>
    <mergeCell ref="F92:N92"/>
    <mergeCell ref="G93:N93"/>
    <mergeCell ref="D62:N62"/>
    <mergeCell ref="E63:N63"/>
    <mergeCell ref="D39:N39"/>
    <mergeCell ref="G25:N25"/>
    <mergeCell ref="B26:N26"/>
    <mergeCell ref="B27:N27"/>
    <mergeCell ref="G28:N28"/>
    <mergeCell ref="B29:N29"/>
    <mergeCell ref="B30:N30"/>
    <mergeCell ref="E96:N96"/>
    <mergeCell ref="F97:N97"/>
    <mergeCell ref="G98:N98"/>
    <mergeCell ref="B99:N99"/>
    <mergeCell ref="B139:N139"/>
    <mergeCell ref="E111:N111"/>
    <mergeCell ref="F112:N112"/>
    <mergeCell ref="B100:N100"/>
    <mergeCell ref="F107:N107"/>
    <mergeCell ref="G108:N108"/>
    <mergeCell ref="B109:N109"/>
    <mergeCell ref="B110:N110"/>
    <mergeCell ref="D148:N148"/>
    <mergeCell ref="B129:N129"/>
    <mergeCell ref="G113:N113"/>
    <mergeCell ref="B114:N114"/>
    <mergeCell ref="B115:N115"/>
    <mergeCell ref="D121:N121"/>
    <mergeCell ref="F122:N122"/>
    <mergeCell ref="G126:N126"/>
    <mergeCell ref="B127:N127"/>
    <mergeCell ref="B128:N128"/>
    <mergeCell ref="F135:N135"/>
    <mergeCell ref="G136:N136"/>
    <mergeCell ref="B137:N137"/>
    <mergeCell ref="B138:N138"/>
    <mergeCell ref="F69:N69"/>
    <mergeCell ref="G70:N70"/>
    <mergeCell ref="B71:N71"/>
    <mergeCell ref="B72:N72"/>
    <mergeCell ref="E83:N83"/>
    <mergeCell ref="F75:N75"/>
    <mergeCell ref="G76:N76"/>
    <mergeCell ref="B77:N77"/>
    <mergeCell ref="B78:N78"/>
    <mergeCell ref="B86:N86"/>
    <mergeCell ref="B94:N94"/>
    <mergeCell ref="F84:N84"/>
    <mergeCell ref="G85:N85"/>
    <mergeCell ref="B87:N87"/>
    <mergeCell ref="E88:N88"/>
    <mergeCell ref="M16:Z16"/>
    <mergeCell ref="B44:N44"/>
    <mergeCell ref="B24:N24"/>
    <mergeCell ref="P19:S19"/>
    <mergeCell ref="P20:S20"/>
    <mergeCell ref="D21:N21"/>
    <mergeCell ref="G22:N22"/>
    <mergeCell ref="B23:N23"/>
    <mergeCell ref="B32:N32"/>
    <mergeCell ref="E40:N40"/>
    <mergeCell ref="F41:N41"/>
    <mergeCell ref="G42:N42"/>
    <mergeCell ref="B43:N43"/>
  </mergeCells>
  <pageMargins left="1.1811023622047201" right="0.39370078740157499" top="0.78740157480314998" bottom="0.59055118110236204" header="0.31496063461453899" footer="0.31496063461453899"/>
  <pageSetup paperSize="9" scale="82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доходыПрил1</vt:lpstr>
      <vt:lpstr>ФункцПр2</vt:lpstr>
      <vt:lpstr>ВедомстПр3</vt:lpstr>
      <vt:lpstr>РзПрПр 4</vt:lpstr>
      <vt:lpstr>КЦСР Пр 5</vt:lpstr>
      <vt:lpstr>Лист3</vt:lpstr>
      <vt:lpstr>ФункцПр2!Заголовки_для_печати</vt:lpstr>
      <vt:lpstr>ВедомстПр3!Область_печати</vt:lpstr>
      <vt:lpstr>доходыПрил1!Область_печати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Volodya</cp:lastModifiedBy>
  <cp:lastPrinted>2021-12-21T10:31:31Z</cp:lastPrinted>
  <dcterms:created xsi:type="dcterms:W3CDTF">2016-11-24T08:46:03Z</dcterms:created>
  <dcterms:modified xsi:type="dcterms:W3CDTF">2021-12-27T11:47:54Z</dcterms:modified>
</cp:coreProperties>
</file>