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70" windowWidth="19440" windowHeight="11580" tabRatio="746"/>
  </bookViews>
  <sheets>
    <sheet name="КЦСР Пр 11" sheetId="5" r:id="rId1"/>
  </sheets>
  <externalReferences>
    <externalReference r:id="rId2"/>
    <externalReference r:id="rId3"/>
  </externalReferences>
  <definedNames>
    <definedName name="__bookmark_1">[1]Доходы_НОВ!#REF!</definedName>
    <definedName name="__bookmark_3">#REF!</definedName>
    <definedName name="__bookmark_4">#REF!</definedName>
    <definedName name="__bookmark_5">#REF!</definedName>
    <definedName name="_xlnm._FilterDatabase" localSheetId="0" hidden="1">'КЦСР Пр 11'!$M$20:$Z$155</definedName>
    <definedName name="ттт">[1]Доходы_НОВ!#REF!</definedName>
  </definedNames>
  <calcPr calcId="144525"/>
</workbook>
</file>

<file path=xl/calcChain.xml><?xml version="1.0" encoding="utf-8"?>
<calcChain xmlns="http://schemas.openxmlformats.org/spreadsheetml/2006/main">
  <c r="Z96" i="5" l="1"/>
  <c r="Z98" i="5"/>
  <c r="Y96" i="5"/>
  <c r="Y98" i="5"/>
  <c r="X98" i="5"/>
  <c r="Z113" i="5" s="1"/>
  <c r="X109" i="5"/>
  <c r="X108" i="5" s="1"/>
  <c r="Z104" i="5"/>
  <c r="Z105" i="5"/>
  <c r="Z106" i="5"/>
  <c r="Y105" i="5"/>
  <c r="Y106" i="5"/>
  <c r="Y104" i="5" s="1"/>
  <c r="X105" i="5"/>
  <c r="X106" i="5"/>
  <c r="X104" i="5" s="1"/>
  <c r="X102" i="5"/>
  <c r="X101" i="5" s="1"/>
  <c r="X111" i="5" l="1"/>
  <c r="X112" i="5"/>
  <c r="X90" i="5"/>
  <c r="X89" i="5" s="1"/>
  <c r="X70" i="5" l="1"/>
  <c r="X41" i="5"/>
  <c r="X144" i="5" l="1"/>
  <c r="X143" i="5" s="1"/>
  <c r="X88" i="5" l="1"/>
  <c r="X96" i="5"/>
  <c r="Z70" i="5" l="1"/>
  <c r="Y70" i="5"/>
  <c r="Y81" i="5"/>
  <c r="Y80" i="5" s="1"/>
  <c r="Y79" i="5" s="1"/>
  <c r="X99" i="5" l="1"/>
  <c r="Z144" i="5"/>
  <c r="Y144" i="5"/>
  <c r="Z62" i="5"/>
  <c r="Y62" i="5"/>
  <c r="X62" i="5"/>
  <c r="X31" i="5"/>
  <c r="Y31" i="5" l="1"/>
  <c r="Z31" i="5"/>
  <c r="Y57" i="5" l="1"/>
  <c r="Z57" i="5"/>
  <c r="X57" i="5"/>
  <c r="X56" i="5" s="1"/>
  <c r="X55" i="5" s="1"/>
  <c r="X54" i="5" s="1"/>
  <c r="Z56" i="5" l="1"/>
  <c r="Z50" i="5" s="1"/>
  <c r="Z51" i="5"/>
  <c r="Y56" i="5"/>
  <c r="Y55" i="5" s="1"/>
  <c r="Y54" i="5" s="1"/>
  <c r="Y48" i="5" s="1"/>
  <c r="Y51" i="5"/>
  <c r="Z55" i="5"/>
  <c r="Z54" i="5" s="1"/>
  <c r="Z48" i="5" s="1"/>
  <c r="Y127" i="5"/>
  <c r="Y126" i="5" s="1"/>
  <c r="Z127" i="5"/>
  <c r="Z126" i="5" s="1"/>
  <c r="X127" i="5"/>
  <c r="X126" i="5" s="1"/>
  <c r="Y121" i="5"/>
  <c r="Z121" i="5"/>
  <c r="X121" i="5"/>
  <c r="Y77" i="5"/>
  <c r="Z77" i="5"/>
  <c r="X77" i="5"/>
  <c r="Y29" i="5"/>
  <c r="Z29" i="5"/>
  <c r="X29" i="5"/>
  <c r="X23" i="5"/>
  <c r="X22" i="5" s="1"/>
  <c r="Y23" i="5"/>
  <c r="Y22" i="5" s="1"/>
  <c r="Z23" i="5"/>
  <c r="Z22" i="5" s="1"/>
  <c r="Y50" i="5" l="1"/>
  <c r="Y94" i="5"/>
  <c r="Z94" i="5"/>
  <c r="X94" i="5"/>
  <c r="Y37" i="5"/>
  <c r="Y36" i="5" s="1"/>
  <c r="Z37" i="5"/>
  <c r="Z36" i="5" s="1"/>
  <c r="X37" i="5"/>
  <c r="X36" i="5" s="1"/>
  <c r="Y34" i="5"/>
  <c r="Z34" i="5"/>
  <c r="X34" i="5"/>
  <c r="X151" i="5" l="1"/>
  <c r="Z143" i="5"/>
  <c r="Y143" i="5"/>
  <c r="Z140" i="5"/>
  <c r="Z139" i="5" s="1"/>
  <c r="Z138" i="5" s="1"/>
  <c r="Y140" i="5"/>
  <c r="Y139" i="5" s="1"/>
  <c r="Y138" i="5" s="1"/>
  <c r="X140" i="5"/>
  <c r="X139" i="5" s="1"/>
  <c r="X138" i="5" s="1"/>
  <c r="Z136" i="5"/>
  <c r="Z135" i="5" s="1"/>
  <c r="Z134" i="5" s="1"/>
  <c r="Y136" i="5"/>
  <c r="Y135" i="5" s="1"/>
  <c r="Y134" i="5" s="1"/>
  <c r="X136" i="5"/>
  <c r="X135" i="5" s="1"/>
  <c r="X134" i="5" s="1"/>
  <c r="Z130" i="5"/>
  <c r="Z129" i="5" s="1"/>
  <c r="Z125" i="5" s="1"/>
  <c r="Y130" i="5"/>
  <c r="Y129" i="5" s="1"/>
  <c r="Y125" i="5" s="1"/>
  <c r="X130" i="5"/>
  <c r="X129" i="5" s="1"/>
  <c r="X125" i="5" s="1"/>
  <c r="Z120" i="5"/>
  <c r="Z119" i="5" s="1"/>
  <c r="Y120" i="5"/>
  <c r="Y119" i="5" s="1"/>
  <c r="X120" i="5"/>
  <c r="X119" i="5" s="1"/>
  <c r="Z117" i="5"/>
  <c r="Z116" i="5" s="1"/>
  <c r="Z115" i="5" s="1"/>
  <c r="Y117" i="5"/>
  <c r="Y116" i="5" s="1"/>
  <c r="Y115" i="5" s="1"/>
  <c r="X117" i="5"/>
  <c r="X116" i="5" s="1"/>
  <c r="X115" i="5" s="1"/>
  <c r="Z99" i="5"/>
  <c r="Z97" i="5" s="1"/>
  <c r="Y99" i="5"/>
  <c r="Y97" i="5" s="1"/>
  <c r="X97" i="5"/>
  <c r="Z93" i="5"/>
  <c r="Z92" i="5" s="1"/>
  <c r="Z88" i="5" s="1"/>
  <c r="Y93" i="5"/>
  <c r="Y92" i="5" s="1"/>
  <c r="Y88" i="5" s="1"/>
  <c r="X93" i="5"/>
  <c r="X92" i="5" s="1"/>
  <c r="Z86" i="5"/>
  <c r="Z85" i="5" s="1"/>
  <c r="Z84" i="5" s="1"/>
  <c r="Z83" i="5" s="1"/>
  <c r="Y86" i="5"/>
  <c r="Y85" i="5" s="1"/>
  <c r="Y84" i="5" s="1"/>
  <c r="Y83" i="5" s="1"/>
  <c r="X86" i="5"/>
  <c r="X85" i="5" s="1"/>
  <c r="X84" i="5" s="1"/>
  <c r="X83" i="5" s="1"/>
  <c r="Z81" i="5"/>
  <c r="Z80" i="5" s="1"/>
  <c r="Z79" i="5" s="1"/>
  <c r="X81" i="5"/>
  <c r="X80" i="5" s="1"/>
  <c r="X79" i="5" s="1"/>
  <c r="Z73" i="5"/>
  <c r="Z72" i="5" s="1"/>
  <c r="Y73" i="5"/>
  <c r="Y72" i="5" s="1"/>
  <c r="X73" i="5"/>
  <c r="X72" i="5" s="1"/>
  <c r="X71" i="5" s="1"/>
  <c r="Z68" i="5"/>
  <c r="Z67" i="5" s="1"/>
  <c r="Z66" i="5" s="1"/>
  <c r="Z65" i="5" s="1"/>
  <c r="Y68" i="5"/>
  <c r="Y67" i="5" s="1"/>
  <c r="Y66" i="5" s="1"/>
  <c r="Y65" i="5" s="1"/>
  <c r="X68" i="5"/>
  <c r="X67" i="5" s="1"/>
  <c r="X66" i="5" s="1"/>
  <c r="X65" i="5" s="1"/>
  <c r="Z61" i="5"/>
  <c r="Z60" i="5" s="1"/>
  <c r="Z59" i="5" s="1"/>
  <c r="Y61" i="5"/>
  <c r="Y60" i="5" s="1"/>
  <c r="Y59" i="5" s="1"/>
  <c r="X61" i="5"/>
  <c r="X60" i="5" s="1"/>
  <c r="X59" i="5" s="1"/>
  <c r="Z43" i="5"/>
  <c r="Z42" i="5" s="1"/>
  <c r="Y43" i="5"/>
  <c r="Y42" i="5" s="1"/>
  <c r="X42" i="5"/>
  <c r="Z33" i="5"/>
  <c r="Y33" i="5"/>
  <c r="X33" i="5"/>
  <c r="Z28" i="5"/>
  <c r="Y28" i="5"/>
  <c r="X28" i="5"/>
  <c r="Z26" i="5"/>
  <c r="Z25" i="5" s="1"/>
  <c r="Y26" i="5"/>
  <c r="Y25" i="5" s="1"/>
  <c r="X26" i="5"/>
  <c r="X25" i="5" s="1"/>
  <c r="Y21" i="5" l="1"/>
  <c r="Z21" i="5"/>
  <c r="Y71" i="5"/>
  <c r="Z71" i="5"/>
  <c r="X40" i="5"/>
  <c r="X39" i="5" s="1"/>
  <c r="Z41" i="5"/>
  <c r="Z40" i="5" s="1"/>
  <c r="Z39" i="5" s="1"/>
  <c r="Y41" i="5"/>
  <c r="Y40" i="5" s="1"/>
  <c r="Y39" i="5" s="1"/>
  <c r="X21" i="5"/>
  <c r="Z124" i="5"/>
  <c r="Y124" i="5"/>
  <c r="X124" i="5"/>
  <c r="Y114" i="5"/>
  <c r="X114" i="5"/>
  <c r="Z114" i="5"/>
  <c r="X64" i="5"/>
  <c r="X153" i="5" l="1"/>
  <c r="Y64" i="5"/>
  <c r="Z64" i="5"/>
  <c r="Y153" i="5" l="1"/>
</calcChain>
</file>

<file path=xl/sharedStrings.xml><?xml version="1.0" encoding="utf-8"?>
<sst xmlns="http://schemas.openxmlformats.org/spreadsheetml/2006/main" count="650" uniqueCount="196">
  <si>
    <t>ВСЕГО РАСХОДОВ</t>
  </si>
  <si>
    <t/>
  </si>
  <si>
    <t>Условно утвержденные расходы</t>
  </si>
  <si>
    <t>00000</t>
  </si>
  <si>
    <t>00</t>
  </si>
  <si>
    <t>0</t>
  </si>
  <si>
    <t>01</t>
  </si>
  <si>
    <t>85</t>
  </si>
  <si>
    <t>Социальные выплаты гражданам, кроме публичных нормативных социальных выплат</t>
  </si>
  <si>
    <t>8500000000</t>
  </si>
  <si>
    <t>Социальное обеспечение населения</t>
  </si>
  <si>
    <t>310</t>
  </si>
  <si>
    <t>20009</t>
  </si>
  <si>
    <t>Г</t>
  </si>
  <si>
    <t>85Г0120009</t>
  </si>
  <si>
    <t>Публичные нормативные социальные выплаты гражданам</t>
  </si>
  <si>
    <t>Муниципальная доплата к пенсиям муниципальным служащим</t>
  </si>
  <si>
    <t>85Г0100000</t>
  </si>
  <si>
    <t>Основное мероприятие "Муниципальная доплата к пенсиям муниципальным служащим"</t>
  </si>
  <si>
    <t>85Г0000000</t>
  </si>
  <si>
    <t>Подпрограмма "Социальная поддержка граждан"</t>
  </si>
  <si>
    <t>Пенсионное обеспечение</t>
  </si>
  <si>
    <t>610</t>
  </si>
  <si>
    <t>70011</t>
  </si>
  <si>
    <t>2</t>
  </si>
  <si>
    <t>81</t>
  </si>
  <si>
    <t>8120170011</t>
  </si>
  <si>
    <t>Субсидии бюджетным учреждениям</t>
  </si>
  <si>
    <t>Сохранение и развитие культуры</t>
  </si>
  <si>
    <t>8120100000</t>
  </si>
  <si>
    <t>Основное мероприятие "Сохранение и развитие культуры"</t>
  </si>
  <si>
    <t>8120000000</t>
  </si>
  <si>
    <t>Подпрограмма "Культура"</t>
  </si>
  <si>
    <t>8100000000</t>
  </si>
  <si>
    <t>240</t>
  </si>
  <si>
    <t>90038</t>
  </si>
  <si>
    <t>03</t>
  </si>
  <si>
    <t>6</t>
  </si>
  <si>
    <t>Иные закупки товаров, работ и услуг для обеспечения государственных (муниципальных) нужд</t>
  </si>
  <si>
    <t>Освещение улиц</t>
  </si>
  <si>
    <t>Основное мероприятие "Освещение улиц"</t>
  </si>
  <si>
    <t>90036</t>
  </si>
  <si>
    <t>8560190036</t>
  </si>
  <si>
    <t>Благоустройство территории поселения</t>
  </si>
  <si>
    <t>8560100000</t>
  </si>
  <si>
    <t>Основное мероприятие "Благоустройство территории поселения"</t>
  </si>
  <si>
    <t>8560000000</t>
  </si>
  <si>
    <t>Подпрограмма "Развитие в сфере благоустройства территории"</t>
  </si>
  <si>
    <t>Благоустройство</t>
  </si>
  <si>
    <t>90035</t>
  </si>
  <si>
    <t>5</t>
  </si>
  <si>
    <t>8550390035</t>
  </si>
  <si>
    <t>Мероприятия в области коммунального хозяйства</t>
  </si>
  <si>
    <t>8550300000</t>
  </si>
  <si>
    <t>Основное мероприятие "Мероприятия в области коммунального хозяйства"</t>
  </si>
  <si>
    <t>8550000000</t>
  </si>
  <si>
    <t>Подпрограмма "Коммунальное хозяйство и модернизация объектов коммунальной инфраструктуры"</t>
  </si>
  <si>
    <t>Коммунальное хозяйство</t>
  </si>
  <si>
    <t>90032</t>
  </si>
  <si>
    <t>02</t>
  </si>
  <si>
    <t>4</t>
  </si>
  <si>
    <t>8540290032</t>
  </si>
  <si>
    <t>Мероприятия в области жилищного фонда</t>
  </si>
  <si>
    <t>8540200000</t>
  </si>
  <si>
    <t>Основное мероприятие "Мероприятия в области жилищного фонда"</t>
  </si>
  <si>
    <t>8540000000</t>
  </si>
  <si>
    <t>Подпрограмма "Жилищное хозяйство"</t>
  </si>
  <si>
    <t>Жилищное хозяйство</t>
  </si>
  <si>
    <t>Другие вопросы в области национальной экономики</t>
  </si>
  <si>
    <t>90050</t>
  </si>
  <si>
    <t>06</t>
  </si>
  <si>
    <t>8520690050</t>
  </si>
  <si>
    <t>Содержание сети автомобильных дорог общего пользования местного значения</t>
  </si>
  <si>
    <t>8520600000</t>
  </si>
  <si>
    <t>Основное мероприятие "Содержание сети автомобильных дорог общего пользования местного значения"</t>
  </si>
  <si>
    <t>90049</t>
  </si>
  <si>
    <t>05</t>
  </si>
  <si>
    <t>8520590049</t>
  </si>
  <si>
    <t>Капитальный ремонт и ремонт сети автомобильных дорог местного значения</t>
  </si>
  <si>
    <t>8520500000</t>
  </si>
  <si>
    <t>Основное мероприятие "Капитальный ремонт и ремонт сети автомобильных дорог местного значения"</t>
  </si>
  <si>
    <t>8520000000</t>
  </si>
  <si>
    <t>Подпрограмма "Дорожное хозяйство"</t>
  </si>
  <si>
    <t>Дорожное хозяйство (дорожные фонды)</t>
  </si>
  <si>
    <t>Обеспечение первичных мер пожарной безопасности в границах населенных пунктов поселения</t>
  </si>
  <si>
    <t>Основное мероприятие "Обеспечение первичных мер пожарной безопасности в границах населенных пунктов поселения"</t>
  </si>
  <si>
    <t>Обеспечение пожарной безопасности</t>
  </si>
  <si>
    <t>75</t>
  </si>
  <si>
    <t>7500000000</t>
  </si>
  <si>
    <t>НЕПРОГРАММНЫЕ МЕРОПРИЯТИЯ ПОСЕЛЕНИЙ</t>
  </si>
  <si>
    <t>51180</t>
  </si>
  <si>
    <t>04</t>
  </si>
  <si>
    <t>86</t>
  </si>
  <si>
    <t>8600451180</t>
  </si>
  <si>
    <t>120</t>
  </si>
  <si>
    <t>Расходы на выплаты персоналу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</si>
  <si>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</si>
  <si>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8600400000</t>
  </si>
  <si>
    <t>Основное мероприятие "Осуществление переданных полномочий из бюджетов других уровней"</t>
  </si>
  <si>
    <t>8600000000</t>
  </si>
  <si>
    <t>Мобилизационная и вневойсковая подготовка</t>
  </si>
  <si>
    <t>850</t>
  </si>
  <si>
    <t>90010</t>
  </si>
  <si>
    <t>7500090010</t>
  </si>
  <si>
    <t>Уплата налогов, сборов и иных платежей</t>
  </si>
  <si>
    <t>Выполнение других общегосударственных вопросов</t>
  </si>
  <si>
    <t>90004</t>
  </si>
  <si>
    <t>7500090004</t>
  </si>
  <si>
    <t>Уплата членских взносов</t>
  </si>
  <si>
    <t>Другие общегосударственные вопросы</t>
  </si>
  <si>
    <t>10002</t>
  </si>
  <si>
    <t>8600110002</t>
  </si>
  <si>
    <t>Содержание аппарата администрации МО</t>
  </si>
  <si>
    <t>8600100000</t>
  </si>
  <si>
    <t>Основное мероприятие "Обеспечение деятельности органов местного самоуправления"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</si>
  <si>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</si>
  <si>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7500010001</t>
  </si>
  <si>
    <t>Функционирование высшего должностного лица субъекта Российской Федерации и муниципального образования</t>
  </si>
  <si>
    <t>КОСГУ</t>
  </si>
  <si>
    <t>ВР</t>
  </si>
  <si>
    <t>ЦСР</t>
  </si>
  <si>
    <t>целевая статья</t>
  </si>
  <si>
    <t>ПР</t>
  </si>
  <si>
    <t>РЗ</t>
  </si>
  <si>
    <t>ВЕД</t>
  </si>
  <si>
    <t>НАИМЕНОВАНИЕ</t>
  </si>
  <si>
    <t>рублей</t>
  </si>
  <si>
    <t>муниципального образования</t>
  </si>
  <si>
    <t>к решению Совета депутатов</t>
  </si>
  <si>
    <t>0000000000</t>
  </si>
  <si>
    <t>000</t>
  </si>
  <si>
    <t>ДЕЯТЕЛЬНОСТИ), РАЗДЕЛАМ, ПОДРАЗДЕЛАМ, ГРУППАМ И ПОДГРУППАМ ВИДОВ РАСХОДОВ</t>
  </si>
  <si>
    <t>9900000000</t>
  </si>
  <si>
    <t>99</t>
  </si>
  <si>
    <t>Оренбургского района</t>
  </si>
  <si>
    <t>Оренбургской области</t>
  </si>
  <si>
    <t>Подпрограмма "Управление муниципальным имуществом и земельными ресурсами"</t>
  </si>
  <si>
    <t>Основное мероприятие "Мероприятия по землеустройству и землепользованию"</t>
  </si>
  <si>
    <t>Мероприятия по землеустройству и землепользованию</t>
  </si>
  <si>
    <t>Основное мероприятие "Организация и проведение социально-значимых мероприятий"</t>
  </si>
  <si>
    <t>Организация и проведение социально-значимых мероприятий</t>
  </si>
  <si>
    <t>Основное мероприятие "Обеспечение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поселения"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</si>
  <si>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</si>
  <si>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Физическая культура</t>
  </si>
  <si>
    <t>Основное мероприятие 
"Публикация нормативно-правовых актов, принимаемых органами местного самоуправления"</t>
  </si>
  <si>
    <t>Размещение нормативно-правовых актов в печатных средствах массовой информации, в сети Интернет</t>
  </si>
  <si>
    <t>Другие вопросы в области национальной безопасности и правоохранительной деятельности</t>
  </si>
  <si>
    <t>Приложение № 5</t>
  </si>
  <si>
    <t>ОРЕНБУРГСКОГО РАЙОНА ОРЕНБУРГСКОЙ ОБЛАСТИ ПО ЦЕЛЕВЫМ СТАТЬЯМ</t>
  </si>
  <si>
    <t>ОРЕНБУРГСКОГО РАЙОНА ОРЕНБУРГСКОЙ ОБЛАСТИ И НЕПРОГРАММНЫМ НАПРАВЛЕНИЯМ</t>
  </si>
  <si>
    <t>2020 год</t>
  </si>
  <si>
    <t>Молодежная политика</t>
  </si>
  <si>
    <t>Осуществление мероприятий по работе с детьми и молодежью в поселении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</si>
  <si>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</si>
  <si>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Софинансирование по капитальному ремонту и ремонту автомобильных дорог общего пользования населенных пунктов </t>
  </si>
  <si>
    <t>S0410</t>
  </si>
  <si>
    <t>2021 год</t>
  </si>
  <si>
    <t>КЛАССИФИКАЦИИ РАСХОДОВ НА 2019 ГОД И ПЛАНОВЫЙ ПЕРИОД 2020 И 2021 ГОДОВ</t>
  </si>
  <si>
    <t>Осуществление деятельности главы муниципального образования</t>
  </si>
  <si>
    <t xml:space="preserve">Уплата налога на имущество </t>
  </si>
  <si>
    <t xml:space="preserve">Межбюджетные трансферты районному бюджету на выполнение полномочий внешнего муниципального финансового контроля </t>
  </si>
  <si>
    <t xml:space="preserve">Иные межбюджетные трансферты </t>
  </si>
  <si>
    <t>Уплата налога на имущество бюджетными учреждениями</t>
  </si>
  <si>
    <t>Иные выплаты населению</t>
  </si>
  <si>
    <t>2022 год</t>
  </si>
  <si>
    <t>МО Ленинский сельсовет</t>
  </si>
  <si>
    <t xml:space="preserve">(МУНИЦИПАЛЬНЫХ ПРОГРАММ  МУНИЦИПАЛЬНОГО ОБРАЗОВАНИЯ ЛЕНИНСКИЙ СЕЛЬСОВЕТ  </t>
  </si>
  <si>
    <t xml:space="preserve">              РАСПРЕДЕЛЕНИЕ БЮДЖЕТНЫХ АССИГНОВАНИЙ БЮДЖЕТА МУНИЦИПАЛЬНОГО ОБРАЗОВАНИЯ ЛЕНИНСКИЙ СЕЛЬСОВЕТ </t>
  </si>
  <si>
    <t>Муниципальная программа "Совершенствование муниципального управления в муниципальном образовании Ленинский сельсовет Оренбургского района Оренбургской области на 2019-2021 годы и на период до 2024 года"</t>
  </si>
  <si>
    <t>Муниципальная программа "Пожарная безопасность территории муниципального образования Ленинский сельсовет Оренбургского района Оренбургской области на 2019–2021 годы и на период до 2024 года"</t>
  </si>
  <si>
    <t>Муниципальная программа "Устойчивое развитие сельской территории муниципального образования Ленинский сельсовет Оренбургского района Оренбургской области на 2019–2021 годы и на период до 2024 года"</t>
  </si>
  <si>
    <t>Муниципальная программа "Развитие культуры поселка Ленина на 2019-2023 годы"</t>
  </si>
  <si>
    <t>Муниципальная программа "Развитие физической культуры и спорта муниципального образования Ленинский сельсовет Оренбургского района Оренбургской области на 2019–2021 годы и на период до 2024 года"</t>
  </si>
  <si>
    <t>Органы юстиции</t>
  </si>
  <si>
    <t>Расходы на выплату персоналу казенных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</si>
  <si>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оргонами управления государственными внебюджетными фондами</t>
  </si>
  <si>
    <t>Развитие библиотечного дела</t>
  </si>
  <si>
    <t>Б</t>
  </si>
  <si>
    <t>Уплата налога на имущество</t>
  </si>
  <si>
    <t>Передача полнамочий по соблюдению требований к служебному поведению муниципальных служащих и урегулированию конфликта интересов</t>
  </si>
  <si>
    <t>Подпрограмма"Модернизация объектов коммунальной инфраструктуры"</t>
  </si>
  <si>
    <t>Обеспечение качественными услугами жилищно-коммунального хозяйства</t>
  </si>
  <si>
    <t>Программа "Формирование современной городской среды"</t>
  </si>
  <si>
    <t>Формирование современной городской среды</t>
  </si>
  <si>
    <t>Модернизация объектов коммунальной инфраструктуры</t>
  </si>
  <si>
    <t xml:space="preserve">Расходы на повышение оплаты труда работников муниципальных учреждений культуры </t>
  </si>
  <si>
    <t>Финансовое обеспечение повышения оплаты труда отдельных категорий работников муниципальных учреждений</t>
  </si>
  <si>
    <t xml:space="preserve">от  2020 года № </t>
  </si>
  <si>
    <t>Субсидии бюджетным учреждениям на иные цели</t>
  </si>
  <si>
    <t>6С060</t>
  </si>
  <si>
    <t>S1320</t>
  </si>
  <si>
    <t>Закупка товаров, работ, услуг в целях капитального ремонта государственного (муниципального) имущества</t>
  </si>
  <si>
    <t>L5760</t>
  </si>
  <si>
    <t xml:space="preserve"> Мероприятия регионального проекта"Формирование современной городской среды"</t>
  </si>
  <si>
    <t xml:space="preserve"> Реализация программы современной городской среды</t>
  </si>
  <si>
    <t>F2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</si>
</sst>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#,##0.00;[Red]\-#,##0.00;0.00"/>
    <numFmt numFmtId="165" formatCode="000"/>
    <numFmt numFmtId="166" formatCode="00000"/>
    <numFmt numFmtId="167" formatCode="00"/>
    <numFmt numFmtId="168" formatCode="0000000000"/>
    <numFmt numFmtId="169" formatCode="000\.00\.000\.0"/>
    <numFmt numFmtId="170" formatCode="00\ 0\ 0000;;"/>
    <numFmt numFmtId="171" formatCode="0_ ;[Red]\-0\ 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7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14" fillId="0" borderId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171" fontId="1" fillId="0" borderId="0" applyFont="0" applyFill="0" applyBorder="0" applyAlignment="0" applyProtection="0"/>
  </cellStyleXfs>
  <cellXfs count="29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1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166" fontId="6" fillId="0" borderId="13" xfId="1" applyNumberFormat="1" applyFont="1" applyFill="1" applyBorder="1" applyAlignment="1" applyProtection="1">
      <alignment horizontal="center" vertical="center"/>
      <protection hidden="1"/>
    </xf>
    <xf numFmtId="167" fontId="6" fillId="0" borderId="13" xfId="1" applyNumberFormat="1" applyFont="1" applyFill="1" applyBorder="1" applyAlignment="1" applyProtection="1">
      <alignment horizontal="center" vertical="center"/>
      <protection hidden="1"/>
    </xf>
    <xf numFmtId="1" fontId="6" fillId="0" borderId="13" xfId="1" applyNumberFormat="1" applyFont="1" applyFill="1" applyBorder="1" applyAlignment="1" applyProtection="1">
      <alignment horizontal="center" vertical="center"/>
      <protection hidden="1"/>
    </xf>
    <xf numFmtId="167" fontId="6" fillId="0" borderId="12" xfId="1" applyNumberFormat="1" applyFont="1" applyFill="1" applyBorder="1" applyAlignment="1" applyProtection="1">
      <alignment horizontal="center" vertical="center"/>
      <protection hidden="1"/>
    </xf>
    <xf numFmtId="0" fontId="3" fillId="0" borderId="11" xfId="1" applyNumberFormat="1" applyFont="1" applyFill="1" applyBorder="1" applyAlignment="1" applyProtection="1">
      <protection hidden="1"/>
    </xf>
    <xf numFmtId="166" fontId="6" fillId="0" borderId="1" xfId="1" applyNumberFormat="1" applyFont="1" applyFill="1" applyBorder="1" applyAlignment="1" applyProtection="1">
      <alignment horizontal="center" vertical="center"/>
      <protection hidden="1"/>
    </xf>
    <xf numFmtId="167" fontId="6" fillId="0" borderId="1" xfId="1" applyNumberFormat="1" applyFont="1" applyFill="1" applyBorder="1" applyAlignment="1" applyProtection="1">
      <alignment horizontal="center" vertical="center"/>
      <protection hidden="1"/>
    </xf>
    <xf numFmtId="1" fontId="6" fillId="0" borderId="1" xfId="1" applyNumberFormat="1" applyFont="1" applyFill="1" applyBorder="1" applyAlignment="1" applyProtection="1">
      <alignment horizontal="center" vertical="center"/>
      <protection hidden="1"/>
    </xf>
    <xf numFmtId="167" fontId="6" fillId="0" borderId="16" xfId="1" applyNumberFormat="1" applyFont="1" applyFill="1" applyBorder="1" applyAlignment="1" applyProtection="1">
      <alignment horizontal="center" vertical="center"/>
      <protection hidden="1"/>
    </xf>
    <xf numFmtId="167" fontId="7" fillId="0" borderId="9" xfId="1" applyNumberFormat="1" applyFont="1" applyFill="1" applyBorder="1" applyAlignment="1" applyProtection="1">
      <alignment horizontal="center" vertical="center"/>
      <protection hidden="1"/>
    </xf>
    <xf numFmtId="167" fontId="6" fillId="0" borderId="9" xfId="1" applyNumberFormat="1" applyFont="1" applyFill="1" applyBorder="1" applyAlignment="1" applyProtection="1">
      <alignment horizontal="center" vertical="center"/>
      <protection hidden="1"/>
    </xf>
    <xf numFmtId="0" fontId="8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9" fillId="0" borderId="20" xfId="1" applyNumberFormat="1" applyFont="1" applyFill="1" applyBorder="1" applyAlignment="1" applyProtection="1">
      <alignment horizontal="centerContinuous" vertical="center" wrapText="1"/>
      <protection hidden="1"/>
    </xf>
    <xf numFmtId="0" fontId="9" fillId="0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9" fillId="0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4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1" fillId="0" borderId="0" xfId="1" applyNumberFormat="1" applyFont="1" applyFill="1" applyAlignment="1" applyProtection="1">
      <alignment horizontal="centerContinuous" vertical="center"/>
      <protection hidden="1"/>
    </xf>
    <xf numFmtId="0" fontId="10" fillId="0" borderId="0" xfId="1" applyNumberFormat="1" applyFont="1" applyFill="1" applyAlignment="1" applyProtection="1">
      <alignment horizontal="left" vertical="center"/>
      <protection hidden="1"/>
    </xf>
    <xf numFmtId="0" fontId="10" fillId="0" borderId="0" xfId="1" applyNumberFormat="1" applyFont="1" applyFill="1" applyAlignment="1" applyProtection="1">
      <alignment horizontal="centerContinuous" vertical="center"/>
      <protection hidden="1"/>
    </xf>
    <xf numFmtId="0" fontId="6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6" fillId="0" borderId="0" xfId="1" applyNumberFormat="1" applyFont="1" applyFill="1" applyAlignment="1" applyProtection="1">
      <alignment horizontal="centerContinuous"/>
      <protection hidden="1"/>
    </xf>
    <xf numFmtId="0" fontId="10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10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167" fontId="11" fillId="0" borderId="9" xfId="1" applyNumberFormat="1" applyFont="1" applyFill="1" applyBorder="1" applyAlignment="1" applyProtection="1">
      <alignment horizontal="center" vertical="center"/>
      <protection hidden="1"/>
    </xf>
    <xf numFmtId="167" fontId="11" fillId="0" borderId="16" xfId="1" applyNumberFormat="1" applyFont="1" applyFill="1" applyBorder="1" applyAlignment="1" applyProtection="1">
      <alignment horizontal="center" vertical="center"/>
      <protection hidden="1"/>
    </xf>
    <xf numFmtId="167" fontId="11" fillId="0" borderId="1" xfId="1" applyNumberFormat="1" applyFont="1" applyFill="1" applyBorder="1" applyAlignment="1" applyProtection="1">
      <alignment horizontal="center" vertical="center"/>
      <protection hidden="1"/>
    </xf>
    <xf numFmtId="1" fontId="11" fillId="0" borderId="1" xfId="1" applyNumberFormat="1" applyFont="1" applyFill="1" applyBorder="1" applyAlignment="1" applyProtection="1">
      <alignment horizontal="center" vertical="center"/>
      <protection hidden="1"/>
    </xf>
    <xf numFmtId="166" fontId="11" fillId="0" borderId="1" xfId="1" applyNumberFormat="1" applyFont="1" applyFill="1" applyBorder="1" applyAlignment="1" applyProtection="1">
      <alignment horizontal="center" vertical="center"/>
      <protection hidden="1"/>
    </xf>
    <xf numFmtId="167" fontId="11" fillId="0" borderId="0" xfId="1" applyNumberFormat="1" applyFont="1" applyFill="1" applyBorder="1" applyAlignment="1" applyProtection="1">
      <alignment horizontal="center" vertical="center"/>
      <protection hidden="1"/>
    </xf>
    <xf numFmtId="1" fontId="11" fillId="0" borderId="0" xfId="1" applyNumberFormat="1" applyFont="1" applyFill="1" applyBorder="1" applyAlignment="1" applyProtection="1">
      <alignment horizontal="center" vertical="center"/>
      <protection hidden="1"/>
    </xf>
    <xf numFmtId="166" fontId="11" fillId="0" borderId="0" xfId="1" applyNumberFormat="1" applyFont="1" applyFill="1" applyBorder="1" applyAlignment="1" applyProtection="1">
      <alignment horizontal="center" vertical="center"/>
      <protection hidden="1"/>
    </xf>
    <xf numFmtId="167" fontId="6" fillId="0" borderId="0" xfId="1" applyNumberFormat="1" applyFont="1" applyFill="1" applyBorder="1" applyAlignment="1" applyProtection="1">
      <alignment horizontal="center" vertical="center"/>
      <protection hidden="1"/>
    </xf>
    <xf numFmtId="1" fontId="6" fillId="0" borderId="0" xfId="1" applyNumberFormat="1" applyFont="1" applyFill="1" applyBorder="1" applyAlignment="1" applyProtection="1">
      <alignment horizontal="center" vertical="center"/>
      <protection hidden="1"/>
    </xf>
    <xf numFmtId="166" fontId="6" fillId="0" borderId="0" xfId="1" applyNumberFormat="1" applyFont="1" applyFill="1" applyBorder="1" applyAlignment="1" applyProtection="1">
      <alignment horizontal="center" vertical="center"/>
      <protection hidden="1"/>
    </xf>
    <xf numFmtId="167" fontId="7" fillId="0" borderId="0" xfId="1" applyNumberFormat="1" applyFont="1" applyFill="1" applyBorder="1" applyAlignment="1" applyProtection="1">
      <alignment horizontal="center" vertical="center"/>
      <protection hidden="1"/>
    </xf>
    <xf numFmtId="1" fontId="7" fillId="0" borderId="0" xfId="1" applyNumberFormat="1" applyFont="1" applyFill="1" applyBorder="1" applyAlignment="1" applyProtection="1">
      <alignment horizontal="center" vertical="center"/>
      <protection hidden="1"/>
    </xf>
    <xf numFmtId="166" fontId="7" fillId="0" borderId="0" xfId="1" applyNumberFormat="1" applyFont="1" applyFill="1" applyBorder="1" applyAlignment="1" applyProtection="1">
      <alignment horizontal="center" vertical="center"/>
      <protection hidden="1"/>
    </xf>
    <xf numFmtId="0" fontId="6" fillId="0" borderId="6" xfId="1" applyNumberFormat="1" applyFont="1" applyFill="1" applyBorder="1" applyAlignment="1" applyProtection="1">
      <protection hidden="1"/>
    </xf>
    <xf numFmtId="0" fontId="6" fillId="0" borderId="5" xfId="1" applyNumberFormat="1" applyFont="1" applyFill="1" applyBorder="1" applyAlignment="1" applyProtection="1">
      <protection hidden="1"/>
    </xf>
    <xf numFmtId="0" fontId="8" fillId="0" borderId="11" xfId="1" applyNumberFormat="1" applyFont="1" applyFill="1" applyBorder="1" applyAlignment="1" applyProtection="1">
      <alignment horizontal="center" vertical="center"/>
      <protection hidden="1"/>
    </xf>
    <xf numFmtId="168" fontId="6" fillId="0" borderId="13" xfId="1" applyNumberFormat="1" applyFont="1" applyFill="1" applyBorder="1" applyAlignment="1" applyProtection="1">
      <alignment horizontal="center" vertical="center"/>
      <protection hidden="1"/>
    </xf>
    <xf numFmtId="164" fontId="4" fillId="0" borderId="4" xfId="1" applyNumberFormat="1" applyFont="1" applyFill="1" applyBorder="1" applyAlignment="1" applyProtection="1">
      <alignment horizontal="right" vertical="center"/>
      <protection hidden="1"/>
    </xf>
    <xf numFmtId="167" fontId="7" fillId="0" borderId="25" xfId="1" applyNumberFormat="1" applyFont="1" applyFill="1" applyBorder="1" applyAlignment="1" applyProtection="1">
      <alignment horizontal="center" vertical="center"/>
      <protection hidden="1"/>
    </xf>
    <xf numFmtId="168" fontId="6" fillId="0" borderId="27" xfId="1" applyNumberFormat="1" applyFont="1" applyFill="1" applyBorder="1" applyAlignment="1" applyProtection="1">
      <alignment horizontal="center" vertical="center"/>
      <protection hidden="1"/>
    </xf>
    <xf numFmtId="167" fontId="7" fillId="0" borderId="6" xfId="1" applyNumberFormat="1" applyFont="1" applyFill="1" applyBorder="1" applyAlignment="1" applyProtection="1">
      <alignment horizontal="center" vertical="center"/>
      <protection hidden="1"/>
    </xf>
    <xf numFmtId="1" fontId="7" fillId="0" borderId="6" xfId="1" applyNumberFormat="1" applyFont="1" applyFill="1" applyBorder="1" applyAlignment="1" applyProtection="1">
      <alignment horizontal="center" vertical="center"/>
      <protection hidden="1"/>
    </xf>
    <xf numFmtId="166" fontId="7" fillId="0" borderId="6" xfId="1" applyNumberFormat="1" applyFont="1" applyFill="1" applyBorder="1" applyAlignment="1" applyProtection="1">
      <alignment horizontal="center" vertical="center"/>
      <protection hidden="1"/>
    </xf>
    <xf numFmtId="0" fontId="9" fillId="0" borderId="0" xfId="1" applyNumberFormat="1" applyFont="1" applyFill="1" applyAlignment="1" applyProtection="1">
      <alignment horizontal="centerContinuous" vertical="center"/>
      <protection hidden="1"/>
    </xf>
    <xf numFmtId="0" fontId="8" fillId="0" borderId="20" xfId="1" applyNumberFormat="1" applyFont="1" applyFill="1" applyBorder="1" applyAlignment="1" applyProtection="1">
      <alignment horizontal="center" vertical="center"/>
      <protection hidden="1"/>
    </xf>
    <xf numFmtId="0" fontId="8" fillId="0" borderId="22" xfId="1" applyNumberFormat="1" applyFont="1" applyFill="1" applyBorder="1" applyAlignment="1" applyProtection="1">
      <alignment horizontal="center" vertical="center"/>
      <protection hidden="1"/>
    </xf>
    <xf numFmtId="0" fontId="9" fillId="0" borderId="21" xfId="1" applyNumberFormat="1" applyFont="1" applyFill="1" applyBorder="1" applyAlignment="1" applyProtection="1">
      <alignment horizontal="center" vertical="center"/>
      <protection hidden="1"/>
    </xf>
    <xf numFmtId="0" fontId="9" fillId="0" borderId="22" xfId="1" applyNumberFormat="1" applyFont="1" applyFill="1" applyBorder="1" applyAlignment="1" applyProtection="1">
      <alignment horizontal="center" vertical="center"/>
      <protection hidden="1"/>
    </xf>
    <xf numFmtId="165" fontId="6" fillId="0" borderId="13" xfId="1" applyNumberFormat="1" applyFont="1" applyFill="1" applyBorder="1" applyAlignment="1" applyProtection="1">
      <alignment horizontal="left" vertical="center" wrapText="1"/>
      <protection hidden="1"/>
    </xf>
    <xf numFmtId="165" fontId="6" fillId="0" borderId="1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3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44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45" xfId="1" applyNumberFormat="1" applyFont="1" applyFill="1" applyBorder="1" applyAlignment="1" applyProtection="1">
      <alignment horizontal="left" vertical="center" wrapText="1"/>
      <protection hidden="1"/>
    </xf>
    <xf numFmtId="165" fontId="6" fillId="0" borderId="39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0" fontId="12" fillId="0" borderId="40" xfId="1" applyNumberFormat="1" applyFont="1" applyFill="1" applyBorder="1" applyAlignment="1" applyProtection="1">
      <alignment horizontal="centerContinuous"/>
      <protection hidden="1"/>
    </xf>
    <xf numFmtId="0" fontId="12" fillId="0" borderId="10" xfId="1" applyNumberFormat="1" applyFont="1" applyFill="1" applyBorder="1" applyAlignment="1" applyProtection="1">
      <alignment horizontal="centerContinuous"/>
      <protection hidden="1"/>
    </xf>
    <xf numFmtId="0" fontId="6" fillId="0" borderId="47" xfId="1" applyNumberFormat="1" applyFont="1" applyFill="1" applyBorder="1" applyAlignment="1" applyProtection="1">
      <alignment horizontal="centerContinuous"/>
      <protection hidden="1"/>
    </xf>
    <xf numFmtId="0" fontId="6" fillId="0" borderId="47" xfId="1" applyNumberFormat="1" applyFont="1" applyFill="1" applyBorder="1" applyAlignment="1" applyProtection="1">
      <protection hidden="1"/>
    </xf>
    <xf numFmtId="170" fontId="6" fillId="0" borderId="9" xfId="1" applyNumberFormat="1" applyFont="1" applyFill="1" applyBorder="1" applyAlignment="1" applyProtection="1">
      <protection hidden="1"/>
    </xf>
    <xf numFmtId="170" fontId="6" fillId="0" borderId="0" xfId="1" applyNumberFormat="1" applyFont="1" applyFill="1" applyAlignment="1" applyProtection="1">
      <protection hidden="1"/>
    </xf>
    <xf numFmtId="0" fontId="6" fillId="0" borderId="9" xfId="1" applyNumberFormat="1" applyFont="1" applyFill="1" applyBorder="1" applyAlignment="1" applyProtection="1">
      <protection hidden="1"/>
    </xf>
    <xf numFmtId="0" fontId="6" fillId="0" borderId="8" xfId="1" applyNumberFormat="1" applyFont="1" applyFill="1" applyBorder="1" applyAlignment="1" applyProtection="1">
      <protection hidden="1"/>
    </xf>
    <xf numFmtId="0" fontId="1" fillId="3" borderId="0" xfId="1" applyFill="1"/>
    <xf numFmtId="0" fontId="9" fillId="3" borderId="21" xfId="1" applyNumberFormat="1" applyFont="1" applyFill="1" applyBorder="1" applyAlignment="1" applyProtection="1">
      <alignment horizontal="center" vertical="center"/>
      <protection hidden="1"/>
    </xf>
    <xf numFmtId="0" fontId="9" fillId="3" borderId="20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NumberFormat="1" applyFont="1" applyFill="1" applyAlignment="1" applyProtection="1">
      <protection hidden="1"/>
    </xf>
    <xf numFmtId="0" fontId="10" fillId="3" borderId="0" xfId="1" applyNumberFormat="1" applyFont="1" applyFill="1" applyAlignment="1" applyProtection="1">
      <alignment horizontal="right"/>
      <protection hidden="1"/>
    </xf>
    <xf numFmtId="0" fontId="1" fillId="3" borderId="0" xfId="1" applyFill="1" applyProtection="1">
      <protection hidden="1"/>
    </xf>
    <xf numFmtId="0" fontId="6" fillId="3" borderId="0" xfId="1" applyNumberFormat="1" applyFont="1" applyFill="1" applyAlignment="1" applyProtection="1">
      <alignment horizontal="left"/>
      <protection hidden="1"/>
    </xf>
    <xf numFmtId="0" fontId="1" fillId="3" borderId="0" xfId="1" applyNumberFormat="1" applyFont="1" applyFill="1" applyAlignment="1" applyProtection="1">
      <protection hidden="1"/>
    </xf>
    <xf numFmtId="0" fontId="2" fillId="3" borderId="0" xfId="1" applyNumberFormat="1" applyFont="1" applyFill="1" applyAlignment="1" applyProtection="1">
      <alignment horizontal="centerContinuous"/>
      <protection hidden="1"/>
    </xf>
    <xf numFmtId="0" fontId="10" fillId="3" borderId="0" xfId="1" applyNumberFormat="1" applyFont="1" applyFill="1" applyAlignment="1" applyProtection="1">
      <alignment horizontal="centerContinuous"/>
      <protection hidden="1"/>
    </xf>
    <xf numFmtId="0" fontId="1" fillId="3" borderId="0" xfId="1" applyNumberFormat="1" applyFont="1" applyFill="1" applyAlignment="1" applyProtection="1">
      <alignment horizontal="centerContinuous"/>
      <protection hidden="1"/>
    </xf>
    <xf numFmtId="0" fontId="1" fillId="3" borderId="0" xfId="1" applyNumberFormat="1" applyFont="1" applyFill="1" applyAlignment="1" applyProtection="1">
      <alignment horizontal="centerContinuous" vertical="center"/>
      <protection hidden="1"/>
    </xf>
    <xf numFmtId="0" fontId="2" fillId="3" borderId="0" xfId="1" applyNumberFormat="1" applyFont="1" applyFill="1" applyAlignment="1" applyProtection="1">
      <alignment horizontal="centerContinuous" vertical="top"/>
      <protection hidden="1"/>
    </xf>
    <xf numFmtId="0" fontId="3" fillId="3" borderId="0" xfId="1" applyNumberFormat="1" applyFont="1" applyFill="1" applyAlignment="1" applyProtection="1">
      <alignment horizontal="centerContinuous"/>
      <protection hidden="1"/>
    </xf>
    <xf numFmtId="0" fontId="3" fillId="3" borderId="0" xfId="1" applyNumberFormat="1" applyFont="1" applyFill="1" applyAlignment="1" applyProtection="1">
      <alignment horizontal="right"/>
      <protection hidden="1"/>
    </xf>
    <xf numFmtId="0" fontId="5" fillId="3" borderId="3" xfId="1" applyNumberFormat="1" applyFont="1" applyFill="1" applyBorder="1" applyAlignment="1" applyProtection="1">
      <alignment horizontal="right" vertical="center"/>
      <protection hidden="1"/>
    </xf>
    <xf numFmtId="0" fontId="9" fillId="3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9" fillId="3" borderId="20" xfId="1" applyNumberFormat="1" applyFont="1" applyFill="1" applyBorder="1" applyAlignment="1" applyProtection="1">
      <alignment horizontal="centerContinuous" vertical="center" wrapText="1"/>
      <protection hidden="1"/>
    </xf>
    <xf numFmtId="0" fontId="9" fillId="3" borderId="20" xfId="1" applyNumberFormat="1" applyFont="1" applyFill="1" applyBorder="1" applyAlignment="1" applyProtection="1">
      <alignment horizontal="center" vertical="center" wrapText="1"/>
      <protection hidden="1"/>
    </xf>
    <xf numFmtId="0" fontId="9" fillId="3" borderId="11" xfId="1" applyNumberFormat="1" applyFont="1" applyFill="1" applyBorder="1" applyAlignment="1" applyProtection="1">
      <alignment horizontal="center" vertical="center" wrapText="1"/>
      <protection hidden="1"/>
    </xf>
    <xf numFmtId="0" fontId="3" fillId="3" borderId="0" xfId="1" applyNumberFormat="1" applyFont="1" applyFill="1" applyAlignment="1" applyProtection="1">
      <protection hidden="1"/>
    </xf>
    <xf numFmtId="0" fontId="7" fillId="0" borderId="31" xfId="1" applyNumberFormat="1" applyFont="1" applyFill="1" applyBorder="1" applyAlignment="1" applyProtection="1">
      <protection hidden="1"/>
    </xf>
    <xf numFmtId="0" fontId="7" fillId="0" borderId="32" xfId="1" applyNumberFormat="1" applyFont="1" applyFill="1" applyBorder="1" applyAlignment="1" applyProtection="1">
      <protection hidden="1"/>
    </xf>
    <xf numFmtId="169" fontId="6" fillId="0" borderId="24" xfId="1" applyNumberFormat="1" applyFont="1" applyFill="1" applyBorder="1" applyAlignment="1" applyProtection="1">
      <alignment horizontal="left" vertical="center" wrapText="1"/>
      <protection hidden="1"/>
    </xf>
    <xf numFmtId="165" fontId="6" fillId="0" borderId="27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0" xfId="1" applyNumberFormat="1" applyFont="1" applyFill="1" applyBorder="1" applyAlignment="1" applyProtection="1">
      <alignment horizontal="left" vertical="center" wrapText="1"/>
      <protection hidden="1"/>
    </xf>
    <xf numFmtId="165" fontId="6" fillId="0" borderId="0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42" xfId="1" applyNumberFormat="1" applyFont="1" applyFill="1" applyBorder="1" applyAlignment="1" applyProtection="1">
      <alignment horizontal="left" vertical="center" wrapText="1"/>
      <protection hidden="1"/>
    </xf>
    <xf numFmtId="165" fontId="6" fillId="0" borderId="3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41" xfId="1" applyNumberFormat="1" applyFont="1" applyFill="1" applyBorder="1" applyAlignment="1" applyProtection="1">
      <alignment horizontal="center" vertical="center"/>
      <protection hidden="1"/>
    </xf>
    <xf numFmtId="1" fontId="7" fillId="0" borderId="3" xfId="1" applyNumberFormat="1" applyFont="1" applyFill="1" applyBorder="1" applyAlignment="1" applyProtection="1">
      <alignment horizontal="center" vertical="center"/>
      <protection hidden="1"/>
    </xf>
    <xf numFmtId="167" fontId="7" fillId="0" borderId="3" xfId="1" applyNumberFormat="1" applyFont="1" applyFill="1" applyBorder="1" applyAlignment="1" applyProtection="1">
      <alignment horizontal="center" vertical="center"/>
      <protection hidden="1"/>
    </xf>
    <xf numFmtId="166" fontId="7" fillId="0" borderId="3" xfId="1" applyNumberFormat="1" applyFont="1" applyFill="1" applyBorder="1" applyAlignment="1" applyProtection="1">
      <alignment horizontal="center" vertical="center"/>
      <protection hidden="1"/>
    </xf>
    <xf numFmtId="4" fontId="6" fillId="2" borderId="12" xfId="1" applyNumberFormat="1" applyFont="1" applyFill="1" applyBorder="1" applyAlignment="1" applyProtection="1">
      <alignment horizontal="right" vertical="center"/>
      <protection hidden="1"/>
    </xf>
    <xf numFmtId="2" fontId="7" fillId="3" borderId="26" xfId="1" applyNumberFormat="1" applyFont="1" applyFill="1" applyBorder="1" applyAlignment="1" applyProtection="1">
      <alignment horizontal="center" vertical="center"/>
      <protection hidden="1"/>
    </xf>
    <xf numFmtId="2" fontId="6" fillId="3" borderId="27" xfId="1" applyNumberFormat="1" applyFont="1" applyFill="1" applyBorder="1" applyAlignment="1" applyProtection="1">
      <alignment horizontal="center" vertical="center"/>
      <protection hidden="1"/>
    </xf>
    <xf numFmtId="2" fontId="7" fillId="3" borderId="25" xfId="1" applyNumberFormat="1" applyFont="1" applyFill="1" applyBorder="1" applyAlignment="1" applyProtection="1">
      <alignment horizontal="right" vertical="center"/>
      <protection hidden="1"/>
    </xf>
    <xf numFmtId="2" fontId="6" fillId="3" borderId="17" xfId="1" applyNumberFormat="1" applyFont="1" applyFill="1" applyBorder="1" applyAlignment="1" applyProtection="1">
      <alignment horizontal="center" vertical="center"/>
      <protection hidden="1"/>
    </xf>
    <xf numFmtId="2" fontId="6" fillId="3" borderId="13" xfId="1" applyNumberFormat="1" applyFont="1" applyFill="1" applyBorder="1" applyAlignment="1" applyProtection="1">
      <alignment horizontal="center" vertical="center"/>
      <protection hidden="1"/>
    </xf>
    <xf numFmtId="2" fontId="6" fillId="3" borderId="16" xfId="1" applyNumberFormat="1" applyFont="1" applyFill="1" applyBorder="1" applyAlignment="1" applyProtection="1">
      <alignment horizontal="right" vertical="center"/>
      <protection hidden="1"/>
    </xf>
    <xf numFmtId="2" fontId="6" fillId="3" borderId="29" xfId="1" applyNumberFormat="1" applyFont="1" applyFill="1" applyBorder="1" applyAlignment="1" applyProtection="1">
      <alignment horizontal="right" vertical="center"/>
      <protection hidden="1"/>
    </xf>
    <xf numFmtId="2" fontId="6" fillId="3" borderId="14" xfId="1" applyNumberFormat="1" applyFont="1" applyFill="1" applyBorder="1" applyAlignment="1" applyProtection="1">
      <alignment horizontal="center" vertical="center"/>
      <protection hidden="1"/>
    </xf>
    <xf numFmtId="2" fontId="6" fillId="2" borderId="12" xfId="1" applyNumberFormat="1" applyFont="1" applyFill="1" applyBorder="1" applyAlignment="1" applyProtection="1">
      <alignment horizontal="right" vertical="center"/>
      <protection hidden="1"/>
    </xf>
    <xf numFmtId="2" fontId="6" fillId="2" borderId="30" xfId="1" applyNumberFormat="1" applyFont="1" applyFill="1" applyBorder="1" applyAlignment="1" applyProtection="1">
      <alignment horizontal="right" vertical="center"/>
      <protection hidden="1"/>
    </xf>
    <xf numFmtId="2" fontId="6" fillId="3" borderId="8" xfId="1" applyNumberFormat="1" applyFont="1" applyFill="1" applyBorder="1" applyAlignment="1" applyProtection="1">
      <alignment horizontal="center" vertical="center"/>
      <protection hidden="1"/>
    </xf>
    <xf numFmtId="2" fontId="6" fillId="3" borderId="9" xfId="1" applyNumberFormat="1" applyFont="1" applyFill="1" applyBorder="1" applyAlignment="1" applyProtection="1">
      <alignment horizontal="right" vertical="center"/>
      <protection hidden="1"/>
    </xf>
    <xf numFmtId="2" fontId="6" fillId="3" borderId="7" xfId="1" applyNumberFormat="1" applyFont="1" applyFill="1" applyBorder="1" applyAlignment="1" applyProtection="1">
      <alignment horizontal="right" vertical="center"/>
      <protection hidden="1"/>
    </xf>
    <xf numFmtId="2" fontId="6" fillId="2" borderId="16" xfId="1" applyNumberFormat="1" applyFont="1" applyFill="1" applyBorder="1" applyAlignment="1" applyProtection="1">
      <alignment horizontal="right" vertical="center"/>
      <protection hidden="1"/>
    </xf>
    <xf numFmtId="2" fontId="6" fillId="2" borderId="29" xfId="1" applyNumberFormat="1" applyFont="1" applyFill="1" applyBorder="1" applyAlignment="1" applyProtection="1">
      <alignment horizontal="right" vertical="center"/>
      <protection hidden="1"/>
    </xf>
    <xf numFmtId="2" fontId="7" fillId="3" borderId="8" xfId="1" applyNumberFormat="1" applyFont="1" applyFill="1" applyBorder="1" applyAlignment="1" applyProtection="1">
      <alignment horizontal="center" vertical="center"/>
      <protection hidden="1"/>
    </xf>
    <xf numFmtId="2" fontId="7" fillId="3" borderId="9" xfId="1" applyNumberFormat="1" applyFont="1" applyFill="1" applyBorder="1" applyAlignment="1" applyProtection="1">
      <alignment horizontal="right" vertical="center"/>
      <protection hidden="1"/>
    </xf>
    <xf numFmtId="2" fontId="6" fillId="3" borderId="12" xfId="1" applyNumberFormat="1" applyFont="1" applyFill="1" applyBorder="1" applyAlignment="1" applyProtection="1">
      <alignment horizontal="right" vertical="center"/>
      <protection hidden="1"/>
    </xf>
    <xf numFmtId="2" fontId="6" fillId="3" borderId="30" xfId="1" applyNumberFormat="1" applyFont="1" applyFill="1" applyBorder="1" applyAlignment="1" applyProtection="1">
      <alignment horizontal="right" vertical="center"/>
      <protection hidden="1"/>
    </xf>
    <xf numFmtId="2" fontId="7" fillId="3" borderId="23" xfId="1" applyNumberFormat="1" applyFont="1" applyFill="1" applyBorder="1" applyAlignment="1" applyProtection="1">
      <alignment horizontal="center" vertical="center"/>
      <protection hidden="1"/>
    </xf>
    <xf numFmtId="2" fontId="7" fillId="3" borderId="41" xfId="1" applyNumberFormat="1" applyFont="1" applyFill="1" applyBorder="1" applyAlignment="1" applyProtection="1">
      <alignment horizontal="right" vertical="center"/>
      <protection hidden="1"/>
    </xf>
    <xf numFmtId="2" fontId="6" fillId="3" borderId="47" xfId="1" applyNumberFormat="1" applyFont="1" applyFill="1" applyBorder="1" applyAlignment="1" applyProtection="1">
      <protection hidden="1"/>
    </xf>
    <xf numFmtId="2" fontId="6" fillId="3" borderId="8" xfId="1" applyNumberFormat="1" applyFont="1" applyFill="1" applyBorder="1" applyAlignment="1" applyProtection="1">
      <protection hidden="1"/>
    </xf>
    <xf numFmtId="2" fontId="6" fillId="3" borderId="8" xfId="1" applyNumberFormat="1" applyFont="1" applyFill="1" applyBorder="1" applyAlignment="1" applyProtection="1">
      <alignment horizontal="right" vertical="center"/>
      <protection hidden="1"/>
    </xf>
    <xf numFmtId="2" fontId="7" fillId="3" borderId="32" xfId="1" applyNumberFormat="1" applyFont="1" applyFill="1" applyBorder="1" applyAlignment="1" applyProtection="1">
      <protection hidden="1"/>
    </xf>
    <xf numFmtId="2" fontId="7" fillId="3" borderId="48" xfId="1" applyNumberFormat="1" applyFont="1" applyFill="1" applyBorder="1" applyAlignment="1" applyProtection="1"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6" fillId="0" borderId="0" xfId="1" applyNumberFormat="1" applyFont="1" applyFill="1" applyAlignment="1" applyProtection="1">
      <alignment horizontal="center"/>
      <protection hidden="1"/>
    </xf>
    <xf numFmtId="0" fontId="1" fillId="0" borderId="0" xfId="1" applyFont="1"/>
    <xf numFmtId="1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3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right" vertical="center"/>
      <protection hidden="1"/>
    </xf>
    <xf numFmtId="0" fontId="10" fillId="0" borderId="0" xfId="1" applyFont="1"/>
    <xf numFmtId="168" fontId="6" fillId="0" borderId="39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6" fillId="0" borderId="39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33" xfId="1" applyNumberFormat="1" applyFont="1" applyFill="1" applyBorder="1" applyAlignment="1" applyProtection="1">
      <alignment horizontal="left" vertical="center" wrapText="1"/>
      <protection hidden="1"/>
    </xf>
    <xf numFmtId="2" fontId="6" fillId="3" borderId="39" xfId="1" applyNumberFormat="1" applyFont="1" applyFill="1" applyBorder="1" applyAlignment="1" applyProtection="1">
      <alignment horizontal="center" vertical="center"/>
      <protection hidden="1"/>
    </xf>
    <xf numFmtId="2" fontId="6" fillId="2" borderId="14" xfId="1" applyNumberFormat="1" applyFont="1" applyFill="1" applyBorder="1" applyAlignment="1" applyProtection="1">
      <alignment horizontal="right" vertical="center"/>
      <protection hidden="1"/>
    </xf>
    <xf numFmtId="0" fontId="6" fillId="3" borderId="14" xfId="1" applyNumberFormat="1" applyFont="1" applyFill="1" applyBorder="1" applyAlignment="1" applyProtection="1">
      <alignment horizontal="center" vertical="center"/>
      <protection hidden="1"/>
    </xf>
    <xf numFmtId="2" fontId="6" fillId="0" borderId="12" xfId="1" applyNumberFormat="1" applyFont="1" applyFill="1" applyBorder="1" applyAlignment="1" applyProtection="1">
      <alignment horizontal="right" vertical="center"/>
      <protection hidden="1"/>
    </xf>
    <xf numFmtId="2" fontId="6" fillId="0" borderId="14" xfId="1" applyNumberFormat="1" applyFont="1" applyFill="1" applyBorder="1" applyAlignment="1" applyProtection="1">
      <alignment horizontal="right" vertical="center"/>
      <protection hidden="1"/>
    </xf>
    <xf numFmtId="2" fontId="6" fillId="3" borderId="14" xfId="1" applyNumberFormat="1" applyFont="1" applyFill="1" applyBorder="1" applyAlignment="1" applyProtection="1">
      <alignment horizontal="right" vertical="center"/>
      <protection hidden="1"/>
    </xf>
    <xf numFmtId="169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39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33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35" xfId="1" applyNumberFormat="1" applyFont="1" applyFill="1" applyBorder="1" applyAlignment="1" applyProtection="1">
      <alignment horizontal="left" vertical="center" wrapText="1"/>
      <protection hidden="1"/>
    </xf>
    <xf numFmtId="2" fontId="7" fillId="3" borderId="14" xfId="1" applyNumberFormat="1" applyFont="1" applyFill="1" applyBorder="1" applyAlignment="1" applyProtection="1">
      <alignment horizontal="center" vertical="center"/>
      <protection hidden="1"/>
    </xf>
    <xf numFmtId="2" fontId="7" fillId="3" borderId="13" xfId="1" applyNumberFormat="1" applyFont="1" applyFill="1" applyBorder="1" applyAlignment="1" applyProtection="1">
      <alignment horizontal="center" vertical="center"/>
      <protection hidden="1"/>
    </xf>
    <xf numFmtId="2" fontId="7" fillId="0" borderId="12" xfId="1" applyNumberFormat="1" applyFont="1" applyFill="1" applyBorder="1" applyAlignment="1" applyProtection="1">
      <alignment horizontal="right" vertical="center"/>
      <protection hidden="1"/>
    </xf>
    <xf numFmtId="2" fontId="7" fillId="0" borderId="14" xfId="1" applyNumberFormat="1" applyFont="1" applyFill="1" applyBorder="1" applyAlignment="1" applyProtection="1">
      <alignment horizontal="right" vertical="center"/>
      <protection hidden="1"/>
    </xf>
    <xf numFmtId="0" fontId="6" fillId="3" borderId="17" xfId="1" applyNumberFormat="1" applyFont="1" applyFill="1" applyBorder="1" applyAlignment="1" applyProtection="1">
      <alignment horizontal="center" vertical="center"/>
      <protection hidden="1"/>
    </xf>
    <xf numFmtId="168" fontId="11" fillId="0" borderId="36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28" xfId="1" applyNumberFormat="1" applyFont="1" applyFill="1" applyBorder="1" applyAlignment="1" applyProtection="1">
      <alignment horizontal="left" vertical="center" wrapText="1"/>
      <protection hidden="1"/>
    </xf>
    <xf numFmtId="2" fontId="6" fillId="0" borderId="14" xfId="1" applyNumberFormat="1" applyFont="1" applyBorder="1"/>
    <xf numFmtId="2" fontId="6" fillId="3" borderId="17" xfId="1" applyNumberFormat="1" applyFont="1" applyFill="1" applyBorder="1" applyAlignment="1" applyProtection="1">
      <alignment horizontal="right" vertical="center"/>
      <protection hidden="1"/>
    </xf>
    <xf numFmtId="2" fontId="7" fillId="3" borderId="14" xfId="1" applyNumberFormat="1" applyFont="1" applyFill="1" applyBorder="1" applyAlignment="1" applyProtection="1">
      <alignment horizontal="right" vertical="center"/>
      <protection hidden="1"/>
    </xf>
    <xf numFmtId="169" fontId="6" fillId="0" borderId="28" xfId="1" applyNumberFormat="1" applyFont="1" applyFill="1" applyBorder="1" applyAlignment="1" applyProtection="1">
      <alignment horizontal="left" vertical="center" wrapText="1"/>
      <protection hidden="1"/>
    </xf>
    <xf numFmtId="2" fontId="6" fillId="0" borderId="16" xfId="1" applyNumberFormat="1" applyFont="1" applyFill="1" applyBorder="1" applyAlignment="1" applyProtection="1">
      <alignment horizontal="right" vertical="center"/>
      <protection hidden="1"/>
    </xf>
    <xf numFmtId="2" fontId="6" fillId="0" borderId="17" xfId="1" applyNumberFormat="1" applyFont="1" applyFill="1" applyBorder="1" applyAlignment="1" applyProtection="1">
      <alignment horizontal="right" vertical="center"/>
      <protection hidden="1"/>
    </xf>
    <xf numFmtId="169" fontId="6" fillId="0" borderId="0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3" xfId="1" applyNumberFormat="1" applyFont="1" applyFill="1" applyBorder="1" applyAlignment="1" applyProtection="1">
      <alignment horizontal="center" vertical="center"/>
      <protection hidden="1"/>
    </xf>
    <xf numFmtId="2" fontId="6" fillId="3" borderId="3" xfId="1" applyNumberFormat="1" applyFont="1" applyFill="1" applyBorder="1" applyAlignment="1" applyProtection="1">
      <alignment horizontal="center" vertical="center"/>
      <protection hidden="1"/>
    </xf>
    <xf numFmtId="168" fontId="6" fillId="0" borderId="0" xfId="1" applyNumberFormat="1" applyFont="1" applyFill="1" applyBorder="1" applyAlignment="1" applyProtection="1">
      <alignment horizontal="center" vertical="center"/>
      <protection hidden="1"/>
    </xf>
    <xf numFmtId="2" fontId="6" fillId="3" borderId="0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0" fontId="9" fillId="0" borderId="20" xfId="1" applyNumberFormat="1" applyFont="1" applyFill="1" applyBorder="1" applyAlignment="1" applyProtection="1">
      <alignment horizontal="center" vertical="center" wrapText="1"/>
      <protection hidden="1"/>
    </xf>
    <xf numFmtId="169" fontId="6" fillId="0" borderId="35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36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36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14" xfId="1" applyNumberFormat="1" applyFont="1" applyFill="1" applyBorder="1" applyAlignment="1" applyProtection="1">
      <alignment horizontal="left" vertical="center" wrapText="1"/>
      <protection hidden="1"/>
    </xf>
    <xf numFmtId="0" fontId="9" fillId="0" borderId="20" xfId="1" applyNumberFormat="1" applyFont="1" applyFill="1" applyBorder="1" applyAlignment="1" applyProtection="1">
      <alignment horizontal="center" vertical="center"/>
      <protection hidden="1"/>
    </xf>
    <xf numFmtId="168" fontId="11" fillId="0" borderId="18" xfId="1" applyNumberFormat="1" applyFont="1" applyFill="1" applyBorder="1" applyAlignment="1" applyProtection="1">
      <alignment horizontal="left" vertical="center" wrapText="1"/>
      <protection hidden="1"/>
    </xf>
    <xf numFmtId="2" fontId="11" fillId="3" borderId="8" xfId="1" applyNumberFormat="1" applyFont="1" applyFill="1" applyBorder="1" applyAlignment="1" applyProtection="1">
      <alignment horizontal="center" vertical="center"/>
      <protection hidden="1"/>
    </xf>
    <xf numFmtId="168" fontId="11" fillId="0" borderId="28" xfId="1" applyNumberFormat="1" applyFont="1" applyFill="1" applyBorder="1" applyAlignment="1" applyProtection="1">
      <alignment horizontal="left" vertical="center" wrapText="1"/>
      <protection hidden="1"/>
    </xf>
    <xf numFmtId="168" fontId="11" fillId="0" borderId="46" xfId="1" applyNumberFormat="1" applyFont="1" applyFill="1" applyBorder="1" applyAlignment="1" applyProtection="1">
      <alignment horizontal="left" vertical="center" wrapText="1"/>
      <protection hidden="1"/>
    </xf>
    <xf numFmtId="2" fontId="11" fillId="3" borderId="17" xfId="1" applyNumberFormat="1" applyFont="1" applyFill="1" applyBorder="1" applyAlignment="1" applyProtection="1">
      <alignment horizontal="center" vertical="center"/>
      <protection hidden="1"/>
    </xf>
    <xf numFmtId="2" fontId="11" fillId="3" borderId="16" xfId="1" applyNumberFormat="1" applyFont="1" applyFill="1" applyBorder="1" applyAlignment="1" applyProtection="1">
      <alignment horizontal="right" vertical="center"/>
      <protection hidden="1"/>
    </xf>
    <xf numFmtId="2" fontId="11" fillId="3" borderId="14" xfId="1" applyNumberFormat="1" applyFont="1" applyFill="1" applyBorder="1" applyAlignment="1" applyProtection="1">
      <alignment horizontal="right" vertical="center"/>
      <protection hidden="1"/>
    </xf>
    <xf numFmtId="2" fontId="11" fillId="3" borderId="9" xfId="1" applyNumberFormat="1" applyFont="1" applyFill="1" applyBorder="1" applyAlignment="1" applyProtection="1">
      <alignment horizontal="right" vertical="center"/>
      <protection hidden="1"/>
    </xf>
    <xf numFmtId="169" fontId="6" fillId="0" borderId="35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19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50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19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13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19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36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35" xfId="1" applyNumberFormat="1" applyFont="1" applyFill="1" applyBorder="1" applyAlignment="1" applyProtection="1">
      <alignment horizontal="left" vertical="center" wrapText="1"/>
      <protection hidden="1"/>
    </xf>
    <xf numFmtId="168" fontId="11" fillId="0" borderId="33" xfId="1" applyNumberFormat="1" applyFont="1" applyFill="1" applyBorder="1" applyAlignment="1" applyProtection="1">
      <alignment horizontal="left" vertical="center" wrapText="1"/>
      <protection hidden="1"/>
    </xf>
    <xf numFmtId="2" fontId="6" fillId="4" borderId="16" xfId="1" applyNumberFormat="1" applyFont="1" applyFill="1" applyBorder="1" applyAlignment="1" applyProtection="1">
      <alignment horizontal="right" vertical="center"/>
      <protection hidden="1"/>
    </xf>
    <xf numFmtId="169" fontId="6" fillId="0" borderId="19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35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2" fontId="7" fillId="3" borderId="34" xfId="1" applyNumberFormat="1" applyFont="1" applyFill="1" applyBorder="1" applyAlignment="1" applyProtection="1">
      <alignment horizontal="right" vertical="center"/>
      <protection hidden="1"/>
    </xf>
    <xf numFmtId="2" fontId="6" fillId="2" borderId="17" xfId="1" applyNumberFormat="1" applyFont="1" applyFill="1" applyBorder="1" applyAlignment="1" applyProtection="1">
      <alignment horizontal="right" vertical="center"/>
      <protection hidden="1"/>
    </xf>
    <xf numFmtId="2" fontId="6" fillId="4" borderId="14" xfId="1" applyNumberFormat="1" applyFont="1" applyFill="1" applyBorder="1" applyAlignment="1" applyProtection="1">
      <alignment horizontal="right" vertical="center"/>
      <protection hidden="1"/>
    </xf>
    <xf numFmtId="2" fontId="7" fillId="3" borderId="2" xfId="1" applyNumberFormat="1" applyFont="1" applyFill="1" applyBorder="1" applyAlignment="1" applyProtection="1">
      <alignment horizontal="right" vertical="center"/>
      <protection hidden="1"/>
    </xf>
    <xf numFmtId="169" fontId="7" fillId="0" borderId="19" xfId="1" applyNumberFormat="1" applyFont="1" applyFill="1" applyBorder="1" applyAlignment="1" applyProtection="1">
      <alignment horizontal="left" vertical="center" wrapText="1"/>
      <protection hidden="1"/>
    </xf>
    <xf numFmtId="0" fontId="7" fillId="3" borderId="14" xfId="1" applyNumberFormat="1" applyFont="1" applyFill="1" applyBorder="1" applyAlignment="1" applyProtection="1">
      <alignment horizontal="center" vertical="center"/>
      <protection hidden="1"/>
    </xf>
    <xf numFmtId="165" fontId="6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6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69" fontId="6" fillId="0" borderId="35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19" xfId="1" applyNumberFormat="1" applyFont="1" applyFill="1" applyBorder="1" applyAlignment="1" applyProtection="1">
      <alignment horizontal="left" vertical="center" wrapText="1"/>
      <protection hidden="1"/>
    </xf>
    <xf numFmtId="2" fontId="7" fillId="3" borderId="7" xfId="1" applyNumberFormat="1" applyFont="1" applyFill="1" applyBorder="1" applyAlignment="1" applyProtection="1">
      <alignment horizontal="right" vertical="center"/>
      <protection hidden="1"/>
    </xf>
    <xf numFmtId="2" fontId="7" fillId="3" borderId="16" xfId="1" applyNumberFormat="1" applyFont="1" applyFill="1" applyBorder="1" applyAlignment="1" applyProtection="1">
      <alignment horizontal="right" vertical="center"/>
      <protection hidden="1"/>
    </xf>
    <xf numFmtId="2" fontId="7" fillId="3" borderId="29" xfId="1" applyNumberFormat="1" applyFont="1" applyFill="1" applyBorder="1" applyAlignment="1" applyProtection="1">
      <alignment horizontal="right" vertical="center"/>
      <protection hidden="1"/>
    </xf>
    <xf numFmtId="2" fontId="7" fillId="3" borderId="17" xfId="1" applyNumberFormat="1" applyFont="1" applyFill="1" applyBorder="1" applyAlignment="1" applyProtection="1">
      <alignment horizontal="right" vertical="center"/>
      <protection hidden="1"/>
    </xf>
    <xf numFmtId="2" fontId="7" fillId="2" borderId="12" xfId="1" applyNumberFormat="1" applyFont="1" applyFill="1" applyBorder="1" applyAlignment="1" applyProtection="1">
      <alignment horizontal="right" vertical="center"/>
      <protection hidden="1"/>
    </xf>
    <xf numFmtId="2" fontId="7" fillId="2" borderId="14" xfId="1" applyNumberFormat="1" applyFont="1" applyFill="1" applyBorder="1" applyAlignment="1" applyProtection="1">
      <alignment horizontal="right" vertical="center"/>
      <protection hidden="1"/>
    </xf>
    <xf numFmtId="2" fontId="7" fillId="3" borderId="38" xfId="1" applyNumberFormat="1" applyFont="1" applyFill="1" applyBorder="1" applyAlignment="1" applyProtection="1">
      <alignment horizontal="right" vertical="center"/>
      <protection hidden="1"/>
    </xf>
    <xf numFmtId="0" fontId="1" fillId="0" borderId="0" xfId="1" applyNumberFormat="1" applyFont="1" applyFill="1" applyAlignment="1" applyProtection="1">
      <protection hidden="1"/>
    </xf>
    <xf numFmtId="169" fontId="6" fillId="0" borderId="13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19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68" fontId="11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11" fillId="0" borderId="19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8" xfId="1" applyNumberFormat="1" applyFont="1" applyFill="1" applyBorder="1" applyAlignment="1" applyProtection="1">
      <alignment horizontal="left" vertical="center" wrapText="1"/>
      <protection hidden="1"/>
    </xf>
    <xf numFmtId="168" fontId="11" fillId="0" borderId="28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6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69" fontId="6" fillId="0" borderId="35" xfId="1" applyNumberFormat="1" applyFont="1" applyFill="1" applyBorder="1" applyAlignment="1" applyProtection="1">
      <alignment horizontal="left" vertical="center" wrapText="1"/>
      <protection hidden="1"/>
    </xf>
    <xf numFmtId="49" fontId="6" fillId="3" borderId="14" xfId="1" applyNumberFormat="1" applyFont="1" applyFill="1" applyBorder="1" applyAlignment="1" applyProtection="1">
      <alignment horizontal="center" vertical="center"/>
      <protection hidden="1"/>
    </xf>
    <xf numFmtId="168" fontId="6" fillId="0" borderId="16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69" fontId="6" fillId="0" borderId="35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13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19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19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9" fillId="0" borderId="16" xfId="1" applyNumberFormat="1" applyFont="1" applyFill="1" applyBorder="1" applyAlignment="1" applyProtection="1">
      <alignment horizontal="right" vertical="justify" wrapText="1"/>
      <protection hidden="1"/>
    </xf>
    <xf numFmtId="164" fontId="9" fillId="2" borderId="12" xfId="1" applyNumberFormat="1" applyFont="1" applyFill="1" applyBorder="1" applyAlignment="1" applyProtection="1">
      <alignment horizontal="right" vertical="justify" wrapText="1"/>
      <protection hidden="1"/>
    </xf>
    <xf numFmtId="0" fontId="6" fillId="3" borderId="0" xfId="1" applyNumberFormat="1" applyFont="1" applyFill="1" applyAlignment="1" applyProtection="1">
      <alignment horizontal="left"/>
      <protection hidden="1"/>
    </xf>
    <xf numFmtId="0" fontId="0" fillId="0" borderId="0" xfId="0" applyAlignment="1"/>
    <xf numFmtId="0" fontId="6" fillId="0" borderId="0" xfId="1" applyNumberFormat="1" applyFont="1" applyFill="1" applyAlignment="1" applyProtection="1">
      <alignment horizontal="center" shrinkToFit="1"/>
      <protection locked="0" hidden="1"/>
    </xf>
    <xf numFmtId="0" fontId="0" fillId="0" borderId="0" xfId="0" applyAlignment="1" applyProtection="1">
      <alignment shrinkToFit="1"/>
      <protection locked="0"/>
    </xf>
    <xf numFmtId="169" fontId="6" fillId="0" borderId="15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13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19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15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19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4" xfId="1" applyNumberFormat="1" applyFont="1" applyFill="1" applyBorder="1" applyAlignment="1" applyProtection="1">
      <alignment horizontal="left" vertical="center" wrapText="1"/>
      <protection hidden="1"/>
    </xf>
    <xf numFmtId="168" fontId="11" fillId="0" borderId="15" xfId="1" applyNumberFormat="1" applyFont="1" applyFill="1" applyBorder="1" applyAlignment="1" applyProtection="1">
      <alignment horizontal="left" vertical="center" wrapText="1"/>
      <protection hidden="1"/>
    </xf>
    <xf numFmtId="168" fontId="11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11" fillId="0" borderId="19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5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44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36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35" xfId="1" applyNumberFormat="1" applyFont="1" applyFill="1" applyBorder="1" applyAlignment="1" applyProtection="1">
      <alignment horizontal="left" vertical="center" wrapText="1"/>
      <protection hidden="1"/>
    </xf>
    <xf numFmtId="168" fontId="11" fillId="0" borderId="28" xfId="1" applyNumberFormat="1" applyFont="1" applyFill="1" applyBorder="1" applyAlignment="1" applyProtection="1">
      <alignment horizontal="left" vertical="center" wrapText="1"/>
      <protection hidden="1"/>
    </xf>
    <xf numFmtId="168" fontId="11" fillId="0" borderId="39" xfId="1" applyNumberFormat="1" applyFont="1" applyFill="1" applyBorder="1" applyAlignment="1" applyProtection="1">
      <alignment horizontal="left" vertical="center" wrapText="1"/>
      <protection hidden="1"/>
    </xf>
    <xf numFmtId="168" fontId="11" fillId="0" borderId="5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3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9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50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28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39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50" xfId="1" applyNumberFormat="1" applyFont="1" applyFill="1" applyBorder="1" applyAlignment="1" applyProtection="1">
      <alignment horizontal="left" vertical="center" wrapText="1"/>
      <protection hidden="1"/>
    </xf>
    <xf numFmtId="0" fontId="9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1" applyNumberFormat="1" applyFont="1" applyFill="1" applyBorder="1" applyAlignment="1" applyProtection="1">
      <alignment horizontal="center" vertical="center"/>
      <protection hidden="1"/>
    </xf>
    <xf numFmtId="168" fontId="7" fillId="0" borderId="2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9" xfId="1" applyNumberFormat="1" applyFont="1" applyFill="1" applyBorder="1" applyAlignment="1" applyProtection="1">
      <alignment horizontal="left" vertical="center" wrapText="1"/>
      <protection hidden="1"/>
    </xf>
    <xf numFmtId="168" fontId="11" fillId="0" borderId="45" xfId="1" applyNumberFormat="1" applyFont="1" applyFill="1" applyBorder="1" applyAlignment="1" applyProtection="1">
      <alignment horizontal="left" vertical="center" wrapText="1"/>
      <protection hidden="1"/>
    </xf>
    <xf numFmtId="168" fontId="11" fillId="0" borderId="44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35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36" xfId="1" applyNumberFormat="1" applyFont="1" applyFill="1" applyBorder="1" applyAlignment="1" applyProtection="1">
      <alignment horizontal="left" vertical="center" wrapText="1"/>
      <protection hidden="1"/>
    </xf>
  </cellXfs>
  <cellStyles count="24">
    <cellStyle name="Обычный" xfId="0" builtinId="0"/>
    <cellStyle name="Обычный 2" xfId="1"/>
    <cellStyle name="Обычный 2 10" xfId="4"/>
    <cellStyle name="Обычный 2 11" xfId="5"/>
    <cellStyle name="Обычный 2 12" xfId="6"/>
    <cellStyle name="Обычный 2 13" xfId="7"/>
    <cellStyle name="Обычный 2 14" xfId="8"/>
    <cellStyle name="Обычный 2 15" xfId="9"/>
    <cellStyle name="Обычный 2 2" xfId="10"/>
    <cellStyle name="Обычный 2 2 2" xfId="11"/>
    <cellStyle name="Обычный 2 2 3" xfId="12"/>
    <cellStyle name="Обычный 2 3" xfId="13"/>
    <cellStyle name="Обычный 2 4" xfId="14"/>
    <cellStyle name="Обычный 2 5" xfId="15"/>
    <cellStyle name="Обычный 2 6" xfId="16"/>
    <cellStyle name="Обычный 2 7" xfId="17"/>
    <cellStyle name="Обычный 2 8" xfId="18"/>
    <cellStyle name="Обычный 2 9" xfId="19"/>
    <cellStyle name="Обычный 3" xfId="2"/>
    <cellStyle name="Обычный 3 2" xfId="20"/>
    <cellStyle name="Обычный 3 3" xfId="21"/>
    <cellStyle name="Обычный 8" xfId="22"/>
    <cellStyle name="Финансовый 2" xfId="3"/>
    <cellStyle name="Финансовый 4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2;&#1086;&#1080;%20&#1076;&#1086;&#1082;&#1091;&#1084;&#1077;&#1085;&#1090;&#1099;/&#1052;&#1086;&#1080;%20&#1076;&#1086;&#1082;&#1091;&#1084;&#1077;&#1085;&#1090;&#1099;/&#1056;&#1077;&#1096;&#1077;&#1085;&#1080;&#1103;/2016/&#1056;&#1077;&#1096;&#1077;&#1085;&#1080;&#1077;%20&#1086;%20&#1073;&#1102;&#1076;&#1078;&#1077;&#1090;&#1077;%202017/&#1055;&#1088;&#1080;&#1083;&#1086;&#1078;&#1077;&#1085;&#1080;&#1103;%20&#1082;%20&#1088;&#1077;&#1096;&#1077;&#1085;&#1080;&#1102;%20&#1086;%20&#1073;&#1102;&#1076;&#1078;&#1077;&#1090;&#1077;%20&#1085;&#1072;%202017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рматив дох"/>
      <sheetName val="коды адм"/>
      <sheetName val="доходы"/>
      <sheetName val="источники"/>
      <sheetName val="Ведомст"/>
      <sheetName val="Функц"/>
      <sheetName val="РзПр"/>
      <sheetName val="КЦСР"/>
      <sheetName val="прогр замств"/>
      <sheetName val="муниц гаран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2">
          <cell r="X14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6"/>
  <sheetViews>
    <sheetView showGridLines="0" tabSelected="1" showWhiteSpace="0" view="pageBreakPreview" topLeftCell="A36" zoomScale="125" zoomScaleNormal="90" zoomScaleSheetLayoutView="125" workbookViewId="0">
      <selection activeCell="Z97" sqref="Z97"/>
    </sheetView>
  </sheetViews>
  <sheetFormatPr defaultColWidth="9.140625" defaultRowHeight="12.75" x14ac:dyDescent="0.2"/>
  <cols>
    <col min="1" max="1" width="0.7109375" style="1" customWidth="1"/>
    <col min="2" max="11" width="0" style="1" hidden="1" customWidth="1"/>
    <col min="12" max="12" width="4.140625" style="1" hidden="1" customWidth="1"/>
    <col min="13" max="13" width="68" style="1" customWidth="1"/>
    <col min="14" max="15" width="0" style="1" hidden="1" customWidth="1"/>
    <col min="16" max="16" width="4.140625" style="1" customWidth="1"/>
    <col min="17" max="17" width="2.5703125" style="1" customWidth="1"/>
    <col min="18" max="18" width="4.140625" style="1" customWidth="1"/>
    <col min="19" max="19" width="6.85546875" style="1" customWidth="1"/>
    <col min="20" max="20" width="5.42578125" style="1" customWidth="1"/>
    <col min="21" max="21" width="5.28515625" style="1" customWidth="1"/>
    <col min="22" max="22" width="7.7109375" style="82" customWidth="1"/>
    <col min="23" max="23" width="0" style="82" hidden="1" customWidth="1"/>
    <col min="24" max="24" width="17" style="82" customWidth="1"/>
    <col min="25" max="25" width="18.42578125" style="82" customWidth="1"/>
    <col min="26" max="26" width="17.5703125" style="82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5">
      <c r="A1" s="33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85"/>
      <c r="W1" s="85"/>
      <c r="X1" s="85"/>
      <c r="Y1" s="86"/>
      <c r="Z1" s="87"/>
      <c r="AA1" s="3"/>
      <c r="AB1" s="2"/>
    </row>
    <row r="2" spans="1:28" ht="12.75" customHeight="1" x14ac:dyDescent="0.25">
      <c r="A2" s="33"/>
      <c r="B2" s="32"/>
      <c r="C2" s="32"/>
      <c r="D2" s="32"/>
      <c r="E2" s="32"/>
      <c r="F2" s="32"/>
      <c r="G2" s="32"/>
      <c r="H2" s="32"/>
      <c r="I2" s="32"/>
      <c r="J2" s="32"/>
      <c r="K2" s="2"/>
      <c r="L2" s="32"/>
      <c r="M2" s="32"/>
      <c r="N2" s="32"/>
      <c r="O2" s="32"/>
      <c r="P2" s="32"/>
      <c r="Q2" s="32"/>
      <c r="R2" s="32"/>
      <c r="S2" s="32"/>
      <c r="T2" s="32"/>
      <c r="U2" s="32"/>
      <c r="V2" s="87"/>
      <c r="W2" s="85"/>
      <c r="X2" s="257" t="s">
        <v>147</v>
      </c>
      <c r="Y2" s="258"/>
      <c r="Z2" s="87"/>
      <c r="AA2" s="3"/>
      <c r="AB2" s="2"/>
    </row>
    <row r="3" spans="1:28" ht="12.75" customHeight="1" x14ac:dyDescent="0.25">
      <c r="A3" s="3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87"/>
      <c r="W3" s="85"/>
      <c r="X3" s="88" t="s">
        <v>128</v>
      </c>
      <c r="Y3" s="86"/>
      <c r="Z3" s="87"/>
      <c r="AA3" s="3"/>
      <c r="AB3" s="2"/>
    </row>
    <row r="4" spans="1:28" ht="12.75" customHeight="1" x14ac:dyDescent="0.25">
      <c r="A4" s="3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87"/>
      <c r="W4" s="85"/>
      <c r="X4" s="88" t="s">
        <v>127</v>
      </c>
      <c r="Y4" s="86"/>
      <c r="Z4" s="89"/>
      <c r="AA4" s="3"/>
      <c r="AB4" s="2"/>
    </row>
    <row r="5" spans="1:28" ht="12.75" customHeight="1" x14ac:dyDescent="0.25">
      <c r="A5" s="33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4"/>
      <c r="O5" s="4"/>
      <c r="P5" s="2"/>
      <c r="Q5" s="34"/>
      <c r="R5" s="35"/>
      <c r="S5" s="34"/>
      <c r="T5" s="34"/>
      <c r="U5" s="34"/>
      <c r="V5" s="87"/>
      <c r="W5" s="90"/>
      <c r="X5" s="257" t="s">
        <v>165</v>
      </c>
      <c r="Y5" s="258"/>
      <c r="Z5" s="92"/>
      <c r="AA5" s="3"/>
      <c r="AB5" s="2"/>
    </row>
    <row r="6" spans="1:28" ht="12.75" customHeight="1" x14ac:dyDescent="0.25">
      <c r="A6" s="33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4"/>
      <c r="O6" s="4"/>
      <c r="P6" s="2"/>
      <c r="Q6" s="34"/>
      <c r="R6" s="35"/>
      <c r="S6" s="34"/>
      <c r="T6" s="34"/>
      <c r="U6" s="34"/>
      <c r="V6" s="87"/>
      <c r="W6" s="90"/>
      <c r="X6" s="88" t="s">
        <v>134</v>
      </c>
      <c r="Y6" s="91"/>
      <c r="Z6" s="92"/>
      <c r="AA6" s="3"/>
      <c r="AB6" s="2"/>
    </row>
    <row r="7" spans="1:28" ht="12.75" customHeight="1" x14ac:dyDescent="0.25">
      <c r="A7" s="33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4"/>
      <c r="O7" s="4"/>
      <c r="P7" s="2"/>
      <c r="Q7" s="34"/>
      <c r="R7" s="35"/>
      <c r="S7" s="34"/>
      <c r="T7" s="34"/>
      <c r="U7" s="34"/>
      <c r="V7" s="87"/>
      <c r="W7" s="90"/>
      <c r="X7" s="88" t="s">
        <v>135</v>
      </c>
      <c r="Y7" s="91"/>
      <c r="Z7" s="92"/>
      <c r="AA7" s="3"/>
      <c r="AB7" s="2"/>
    </row>
    <row r="8" spans="1:28" ht="12.75" customHeight="1" x14ac:dyDescent="0.25">
      <c r="A8" s="3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87"/>
      <c r="W8" s="85"/>
      <c r="X8" s="257" t="s">
        <v>187</v>
      </c>
      <c r="Y8" s="258"/>
      <c r="Z8" s="87"/>
      <c r="AA8" s="3"/>
      <c r="AB8" s="2"/>
    </row>
    <row r="9" spans="1:28" ht="12.75" customHeight="1" x14ac:dyDescent="0.25">
      <c r="A9" s="33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85"/>
      <c r="W9" s="85"/>
      <c r="X9" s="85"/>
      <c r="Y9" s="86"/>
      <c r="Z9" s="89"/>
      <c r="AA9" s="3"/>
      <c r="AB9" s="2"/>
    </row>
    <row r="10" spans="1:28" ht="12.75" customHeight="1" x14ac:dyDescent="0.25">
      <c r="A10" s="27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93"/>
      <c r="W10" s="93"/>
      <c r="X10" s="93"/>
      <c r="Y10" s="93"/>
      <c r="Z10" s="93"/>
      <c r="AA10" s="3"/>
      <c r="AB10" s="2"/>
    </row>
    <row r="11" spans="1:28" ht="12.75" customHeight="1" x14ac:dyDescent="0.25">
      <c r="A11" s="259" t="s">
        <v>167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3"/>
      <c r="AB11" s="2"/>
    </row>
    <row r="12" spans="1:28" ht="12.75" customHeight="1" x14ac:dyDescent="0.25">
      <c r="A12" s="143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142"/>
      <c r="N12" s="30"/>
      <c r="O12" s="30"/>
      <c r="P12" s="143" t="s">
        <v>148</v>
      </c>
      <c r="Q12" s="30"/>
      <c r="R12" s="30"/>
      <c r="S12" s="30"/>
      <c r="T12" s="30"/>
      <c r="U12" s="30"/>
      <c r="V12" s="92"/>
      <c r="W12" s="92"/>
      <c r="X12" s="92"/>
      <c r="Y12" s="92"/>
      <c r="Z12" s="92"/>
      <c r="AA12" s="3"/>
      <c r="AB12" s="2"/>
    </row>
    <row r="13" spans="1:28" ht="13.9" customHeight="1" x14ac:dyDescent="0.25">
      <c r="A13" s="31" t="s">
        <v>166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92"/>
      <c r="W13" s="92"/>
      <c r="X13" s="92"/>
      <c r="Y13" s="92"/>
      <c r="Z13" s="92"/>
      <c r="AA13" s="3"/>
      <c r="AB13" s="2"/>
    </row>
    <row r="14" spans="1:28" ht="12.75" customHeight="1" x14ac:dyDescent="0.25">
      <c r="A14" s="31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143" t="s">
        <v>149</v>
      </c>
      <c r="Q14" s="30"/>
      <c r="R14" s="30"/>
      <c r="S14" s="30"/>
      <c r="T14" s="30"/>
      <c r="U14" s="30"/>
      <c r="V14" s="92"/>
      <c r="W14" s="92"/>
      <c r="X14" s="92"/>
      <c r="Y14" s="92"/>
      <c r="Z14" s="92"/>
      <c r="AA14" s="3"/>
      <c r="AB14" s="2"/>
    </row>
    <row r="15" spans="1:28" ht="12.75" customHeight="1" x14ac:dyDescent="0.2">
      <c r="A15" s="29" t="s">
        <v>131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6"/>
      <c r="Q15" s="26"/>
      <c r="R15" s="26"/>
      <c r="S15" s="26"/>
      <c r="T15" s="26"/>
      <c r="U15" s="26"/>
      <c r="V15" s="93"/>
      <c r="W15" s="93"/>
      <c r="X15" s="93"/>
      <c r="Y15" s="93"/>
      <c r="Z15" s="93"/>
      <c r="AA15" s="3"/>
      <c r="AB15" s="2"/>
    </row>
    <row r="16" spans="1:28" ht="12.75" customHeight="1" x14ac:dyDescent="0.2">
      <c r="A16" s="29" t="s">
        <v>157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94"/>
      <c r="W16" s="94"/>
      <c r="X16" s="94"/>
      <c r="Y16" s="95"/>
      <c r="Z16" s="92"/>
      <c r="AA16" s="3"/>
      <c r="AB16" s="2"/>
    </row>
    <row r="17" spans="1:28" ht="12.75" customHeight="1" x14ac:dyDescent="0.25">
      <c r="A17" s="60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94"/>
      <c r="W17" s="94"/>
      <c r="X17" s="94"/>
      <c r="Y17" s="95"/>
      <c r="Z17" s="92"/>
      <c r="AA17" s="3"/>
      <c r="AB17" s="2"/>
    </row>
    <row r="18" spans="1:28" ht="12.75" customHeight="1" thickBot="1" x14ac:dyDescent="0.25">
      <c r="A18" s="27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94"/>
      <c r="W18" s="94"/>
      <c r="X18" s="94"/>
      <c r="Y18" s="96"/>
      <c r="Z18" s="97" t="s">
        <v>126</v>
      </c>
      <c r="AA18" s="3"/>
      <c r="AB18" s="2"/>
    </row>
    <row r="19" spans="1:28" ht="42" customHeight="1" thickBot="1" x14ac:dyDescent="0.25">
      <c r="A19" s="5"/>
      <c r="B19" s="24"/>
      <c r="C19" s="24"/>
      <c r="D19" s="24"/>
      <c r="E19" s="24"/>
      <c r="F19" s="24"/>
      <c r="G19" s="24"/>
      <c r="H19" s="24"/>
      <c r="I19" s="24"/>
      <c r="J19" s="24"/>
      <c r="K19" s="23"/>
      <c r="L19" s="23"/>
      <c r="M19" s="185" t="s">
        <v>125</v>
      </c>
      <c r="N19" s="21" t="s">
        <v>124</v>
      </c>
      <c r="O19" s="22" t="s">
        <v>121</v>
      </c>
      <c r="P19" s="289" t="s">
        <v>120</v>
      </c>
      <c r="Q19" s="289"/>
      <c r="R19" s="289"/>
      <c r="S19" s="289"/>
      <c r="T19" s="21" t="s">
        <v>123</v>
      </c>
      <c r="U19" s="20" t="s">
        <v>122</v>
      </c>
      <c r="V19" s="98" t="s">
        <v>119</v>
      </c>
      <c r="W19" s="99" t="s">
        <v>118</v>
      </c>
      <c r="X19" s="99" t="s">
        <v>150</v>
      </c>
      <c r="Y19" s="100" t="s">
        <v>156</v>
      </c>
      <c r="Z19" s="101" t="s">
        <v>164</v>
      </c>
      <c r="AA19" s="19"/>
      <c r="AB19" s="3"/>
    </row>
    <row r="20" spans="1:28" ht="16.5" customHeight="1" thickBot="1" x14ac:dyDescent="0.3">
      <c r="A20" s="52"/>
      <c r="B20" s="61"/>
      <c r="C20" s="61"/>
      <c r="D20" s="61"/>
      <c r="E20" s="61"/>
      <c r="F20" s="61"/>
      <c r="G20" s="61"/>
      <c r="H20" s="61"/>
      <c r="I20" s="61"/>
      <c r="J20" s="61"/>
      <c r="K20" s="62"/>
      <c r="L20" s="62"/>
      <c r="M20" s="190">
        <v>1</v>
      </c>
      <c r="N20" s="63">
        <v>2</v>
      </c>
      <c r="O20" s="64">
        <v>5</v>
      </c>
      <c r="P20" s="290">
        <v>2</v>
      </c>
      <c r="Q20" s="290"/>
      <c r="R20" s="290"/>
      <c r="S20" s="290"/>
      <c r="T20" s="63">
        <v>3</v>
      </c>
      <c r="U20" s="190">
        <v>4</v>
      </c>
      <c r="V20" s="83">
        <v>5</v>
      </c>
      <c r="W20" s="84">
        <v>7</v>
      </c>
      <c r="X20" s="84">
        <v>6</v>
      </c>
      <c r="Y20" s="84">
        <v>7</v>
      </c>
      <c r="Z20" s="84">
        <v>8</v>
      </c>
      <c r="AA20" s="18"/>
      <c r="AB20" s="3"/>
    </row>
    <row r="21" spans="1:28" ht="15" customHeight="1" x14ac:dyDescent="0.2">
      <c r="A21" s="11"/>
      <c r="B21" s="105"/>
      <c r="C21" s="106"/>
      <c r="D21" s="291" t="s">
        <v>89</v>
      </c>
      <c r="E21" s="291"/>
      <c r="F21" s="291"/>
      <c r="G21" s="292"/>
      <c r="H21" s="292"/>
      <c r="I21" s="292"/>
      <c r="J21" s="292"/>
      <c r="K21" s="292"/>
      <c r="L21" s="292"/>
      <c r="M21" s="292"/>
      <c r="N21" s="292"/>
      <c r="O21" s="56" t="s">
        <v>88</v>
      </c>
      <c r="P21" s="55" t="s">
        <v>87</v>
      </c>
      <c r="Q21" s="58" t="s">
        <v>5</v>
      </c>
      <c r="R21" s="57" t="s">
        <v>4</v>
      </c>
      <c r="S21" s="59" t="s">
        <v>3</v>
      </c>
      <c r="T21" s="55" t="s">
        <v>1</v>
      </c>
      <c r="U21" s="55" t="s">
        <v>1</v>
      </c>
      <c r="V21" s="116" t="s">
        <v>1</v>
      </c>
      <c r="W21" s="117"/>
      <c r="X21" s="118">
        <f>X22+X25+X28+X33+X38</f>
        <v>237225</v>
      </c>
      <c r="Y21" s="118">
        <f>Y22+Y25+Y28+Y33+Y38</f>
        <v>188800</v>
      </c>
      <c r="Z21" s="214">
        <f t="shared" ref="Z21" si="0">Z22+Z25+Z28+Z33+Z38</f>
        <v>188800</v>
      </c>
      <c r="AA21" s="6"/>
      <c r="AB21" s="3"/>
    </row>
    <row r="22" spans="1:28" ht="33.75" customHeight="1" x14ac:dyDescent="0.2">
      <c r="A22" s="11"/>
      <c r="B22" s="187"/>
      <c r="C22" s="66"/>
      <c r="D22" s="67"/>
      <c r="E22" s="191"/>
      <c r="F22" s="107"/>
      <c r="G22" s="264" t="s">
        <v>160</v>
      </c>
      <c r="H22" s="265"/>
      <c r="I22" s="265"/>
      <c r="J22" s="265"/>
      <c r="K22" s="265"/>
      <c r="L22" s="265"/>
      <c r="M22" s="265"/>
      <c r="N22" s="266"/>
      <c r="O22" s="53" t="s">
        <v>116</v>
      </c>
      <c r="P22" s="15" t="s">
        <v>87</v>
      </c>
      <c r="Q22" s="14" t="s">
        <v>5</v>
      </c>
      <c r="R22" s="13" t="s">
        <v>4</v>
      </c>
      <c r="S22" s="12">
        <v>61002</v>
      </c>
      <c r="T22" s="15" t="s">
        <v>1</v>
      </c>
      <c r="U22" s="15" t="s">
        <v>1</v>
      </c>
      <c r="V22" s="119" t="s">
        <v>1</v>
      </c>
      <c r="W22" s="120"/>
      <c r="X22" s="121">
        <f t="shared" ref="X22:Z23" si="1">X23</f>
        <v>48425</v>
      </c>
      <c r="Y22" s="121">
        <f t="shared" si="1"/>
        <v>0</v>
      </c>
      <c r="Z22" s="122">
        <f t="shared" si="1"/>
        <v>0</v>
      </c>
      <c r="AA22" s="6"/>
      <c r="AB22" s="3"/>
    </row>
    <row r="23" spans="1:28" ht="29.25" customHeight="1" x14ac:dyDescent="0.2">
      <c r="A23" s="11"/>
      <c r="B23" s="261" t="s">
        <v>153</v>
      </c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3"/>
      <c r="O23" s="53" t="s">
        <v>116</v>
      </c>
      <c r="P23" s="15" t="s">
        <v>87</v>
      </c>
      <c r="Q23" s="14" t="s">
        <v>5</v>
      </c>
      <c r="R23" s="13" t="s">
        <v>4</v>
      </c>
      <c r="S23" s="12">
        <v>61002</v>
      </c>
      <c r="T23" s="15">
        <v>1</v>
      </c>
      <c r="U23" s="15">
        <v>6</v>
      </c>
      <c r="V23" s="119" t="s">
        <v>1</v>
      </c>
      <c r="W23" s="120"/>
      <c r="X23" s="121">
        <f t="shared" si="1"/>
        <v>48425</v>
      </c>
      <c r="Y23" s="121">
        <f t="shared" si="1"/>
        <v>0</v>
      </c>
      <c r="Z23" s="122">
        <f t="shared" si="1"/>
        <v>0</v>
      </c>
      <c r="AA23" s="6"/>
      <c r="AB23" s="3"/>
    </row>
    <row r="24" spans="1:28" ht="17.25" customHeight="1" x14ac:dyDescent="0.2">
      <c r="A24" s="11"/>
      <c r="B24" s="261" t="s">
        <v>161</v>
      </c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3"/>
      <c r="O24" s="53" t="s">
        <v>116</v>
      </c>
      <c r="P24" s="10" t="s">
        <v>87</v>
      </c>
      <c r="Q24" s="9" t="s">
        <v>5</v>
      </c>
      <c r="R24" s="8" t="s">
        <v>4</v>
      </c>
      <c r="S24" s="7">
        <v>61002</v>
      </c>
      <c r="T24" s="10">
        <v>1</v>
      </c>
      <c r="U24" s="10">
        <v>6</v>
      </c>
      <c r="V24" s="155">
        <v>540</v>
      </c>
      <c r="W24" s="120"/>
      <c r="X24" s="124">
        <v>48425</v>
      </c>
      <c r="Y24" s="124"/>
      <c r="Z24" s="154"/>
      <c r="AA24" s="6"/>
      <c r="AB24" s="3"/>
    </row>
    <row r="25" spans="1:28" ht="15" customHeight="1" x14ac:dyDescent="0.2">
      <c r="A25" s="11"/>
      <c r="B25" s="68"/>
      <c r="C25" s="108"/>
      <c r="D25" s="67"/>
      <c r="E25" s="191"/>
      <c r="F25" s="107"/>
      <c r="G25" s="274" t="s">
        <v>108</v>
      </c>
      <c r="H25" s="274"/>
      <c r="I25" s="274"/>
      <c r="J25" s="274"/>
      <c r="K25" s="274"/>
      <c r="L25" s="274"/>
      <c r="M25" s="274"/>
      <c r="N25" s="274"/>
      <c r="O25" s="53" t="s">
        <v>107</v>
      </c>
      <c r="P25" s="17" t="s">
        <v>87</v>
      </c>
      <c r="Q25" s="45" t="s">
        <v>5</v>
      </c>
      <c r="R25" s="44" t="s">
        <v>4</v>
      </c>
      <c r="S25" s="46" t="s">
        <v>106</v>
      </c>
      <c r="T25" s="17" t="s">
        <v>1</v>
      </c>
      <c r="U25" s="17" t="s">
        <v>1</v>
      </c>
      <c r="V25" s="126" t="s">
        <v>1</v>
      </c>
      <c r="W25" s="120"/>
      <c r="X25" s="127">
        <f t="shared" ref="X25:Z26" si="2">X26</f>
        <v>5000</v>
      </c>
      <c r="Y25" s="127">
        <f t="shared" si="2"/>
        <v>5000</v>
      </c>
      <c r="Z25" s="128">
        <f t="shared" si="2"/>
        <v>5000</v>
      </c>
      <c r="AA25" s="6"/>
      <c r="AB25" s="3"/>
    </row>
    <row r="26" spans="1:28" ht="15" customHeight="1" x14ac:dyDescent="0.2">
      <c r="A26" s="11"/>
      <c r="B26" s="275" t="s">
        <v>109</v>
      </c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53" t="s">
        <v>107</v>
      </c>
      <c r="P26" s="15" t="s">
        <v>87</v>
      </c>
      <c r="Q26" s="14" t="s">
        <v>5</v>
      </c>
      <c r="R26" s="13" t="s">
        <v>4</v>
      </c>
      <c r="S26" s="12" t="s">
        <v>106</v>
      </c>
      <c r="T26" s="15">
        <v>1</v>
      </c>
      <c r="U26" s="15">
        <v>13</v>
      </c>
      <c r="V26" s="119" t="s">
        <v>1</v>
      </c>
      <c r="W26" s="120"/>
      <c r="X26" s="121">
        <f t="shared" si="2"/>
        <v>5000</v>
      </c>
      <c r="Y26" s="121">
        <f t="shared" si="2"/>
        <v>5000</v>
      </c>
      <c r="Z26" s="122">
        <f t="shared" si="2"/>
        <v>5000</v>
      </c>
      <c r="AA26" s="6"/>
      <c r="AB26" s="3"/>
    </row>
    <row r="27" spans="1:28" ht="15" customHeight="1" x14ac:dyDescent="0.2">
      <c r="A27" s="11"/>
      <c r="B27" s="276" t="s">
        <v>104</v>
      </c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53" t="s">
        <v>107</v>
      </c>
      <c r="P27" s="10" t="s">
        <v>87</v>
      </c>
      <c r="Q27" s="9" t="s">
        <v>5</v>
      </c>
      <c r="R27" s="8" t="s">
        <v>4</v>
      </c>
      <c r="S27" s="7" t="s">
        <v>106</v>
      </c>
      <c r="T27" s="10">
        <v>1</v>
      </c>
      <c r="U27" s="10">
        <v>13</v>
      </c>
      <c r="V27" s="123" t="s">
        <v>101</v>
      </c>
      <c r="W27" s="120"/>
      <c r="X27" s="124">
        <v>5000</v>
      </c>
      <c r="Y27" s="124">
        <v>5000</v>
      </c>
      <c r="Z27" s="154">
        <v>5000</v>
      </c>
      <c r="AA27" s="6"/>
      <c r="AB27" s="3"/>
    </row>
    <row r="28" spans="1:28" ht="15" customHeight="1" x14ac:dyDescent="0.2">
      <c r="A28" s="11"/>
      <c r="B28" s="68"/>
      <c r="C28" s="108"/>
      <c r="D28" s="67"/>
      <c r="E28" s="191"/>
      <c r="F28" s="107"/>
      <c r="G28" s="274" t="s">
        <v>105</v>
      </c>
      <c r="H28" s="274"/>
      <c r="I28" s="274"/>
      <c r="J28" s="274"/>
      <c r="K28" s="274"/>
      <c r="L28" s="274"/>
      <c r="M28" s="274"/>
      <c r="N28" s="274"/>
      <c r="O28" s="53" t="s">
        <v>103</v>
      </c>
      <c r="P28" s="17" t="s">
        <v>87</v>
      </c>
      <c r="Q28" s="45" t="s">
        <v>5</v>
      </c>
      <c r="R28" s="44" t="s">
        <v>4</v>
      </c>
      <c r="S28" s="46" t="s">
        <v>102</v>
      </c>
      <c r="T28" s="17" t="s">
        <v>1</v>
      </c>
      <c r="U28" s="17" t="s">
        <v>1</v>
      </c>
      <c r="V28" s="126" t="s">
        <v>1</v>
      </c>
      <c r="W28" s="120"/>
      <c r="X28" s="127">
        <f>X29</f>
        <v>72900</v>
      </c>
      <c r="Y28" s="127">
        <f>Y29</f>
        <v>172900</v>
      </c>
      <c r="Z28" s="128">
        <f>Z29</f>
        <v>172900</v>
      </c>
      <c r="AA28" s="6"/>
      <c r="AB28" s="3"/>
    </row>
    <row r="29" spans="1:28" ht="15" customHeight="1" x14ac:dyDescent="0.2">
      <c r="A29" s="11"/>
      <c r="B29" s="275" t="s">
        <v>109</v>
      </c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53" t="s">
        <v>103</v>
      </c>
      <c r="P29" s="15" t="s">
        <v>87</v>
      </c>
      <c r="Q29" s="14" t="s">
        <v>5</v>
      </c>
      <c r="R29" s="13" t="s">
        <v>4</v>
      </c>
      <c r="S29" s="12" t="s">
        <v>102</v>
      </c>
      <c r="T29" s="15">
        <v>1</v>
      </c>
      <c r="U29" s="15">
        <v>13</v>
      </c>
      <c r="V29" s="119" t="s">
        <v>1</v>
      </c>
      <c r="W29" s="120"/>
      <c r="X29" s="121">
        <f>X30+X31</f>
        <v>72900</v>
      </c>
      <c r="Y29" s="121">
        <f t="shared" ref="Y29:Z29" si="3">Y30+Y31</f>
        <v>172900</v>
      </c>
      <c r="Z29" s="158">
        <f t="shared" si="3"/>
        <v>172900</v>
      </c>
      <c r="AA29" s="6"/>
      <c r="AB29" s="3"/>
    </row>
    <row r="30" spans="1:28" ht="29.25" customHeight="1" x14ac:dyDescent="0.2">
      <c r="A30" s="11"/>
      <c r="B30" s="275" t="s">
        <v>38</v>
      </c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53" t="s">
        <v>103</v>
      </c>
      <c r="P30" s="15" t="s">
        <v>87</v>
      </c>
      <c r="Q30" s="14" t="s">
        <v>5</v>
      </c>
      <c r="R30" s="13" t="s">
        <v>4</v>
      </c>
      <c r="S30" s="12" t="s">
        <v>102</v>
      </c>
      <c r="T30" s="15">
        <v>1</v>
      </c>
      <c r="U30" s="15">
        <v>13</v>
      </c>
      <c r="V30" s="119" t="s">
        <v>34</v>
      </c>
      <c r="W30" s="120"/>
      <c r="X30" s="129">
        <v>32000</v>
      </c>
      <c r="Y30" s="129">
        <v>32000</v>
      </c>
      <c r="Z30" s="215">
        <v>32000</v>
      </c>
      <c r="AA30" s="6"/>
      <c r="AB30" s="3"/>
    </row>
    <row r="31" spans="1:28" ht="18.75" customHeight="1" x14ac:dyDescent="0.2">
      <c r="A31" s="11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 t="s">
        <v>159</v>
      </c>
      <c r="N31" s="206"/>
      <c r="O31" s="53"/>
      <c r="P31" s="15">
        <v>75</v>
      </c>
      <c r="Q31" s="14">
        <v>0</v>
      </c>
      <c r="R31" s="13">
        <v>0</v>
      </c>
      <c r="S31" s="12">
        <v>95555</v>
      </c>
      <c r="T31" s="15"/>
      <c r="U31" s="15"/>
      <c r="V31" s="119"/>
      <c r="W31" s="120"/>
      <c r="X31" s="176">
        <f>X32</f>
        <v>40900</v>
      </c>
      <c r="Y31" s="176">
        <f t="shared" ref="Y31:Z31" si="4">Y32</f>
        <v>140900</v>
      </c>
      <c r="Z31" s="157">
        <f t="shared" si="4"/>
        <v>140900</v>
      </c>
      <c r="AA31" s="6"/>
      <c r="AB31" s="3"/>
    </row>
    <row r="32" spans="1:28" ht="15" customHeight="1" x14ac:dyDescent="0.2">
      <c r="A32" s="11"/>
      <c r="B32" s="276" t="s">
        <v>104</v>
      </c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53" t="s">
        <v>103</v>
      </c>
      <c r="P32" s="10" t="s">
        <v>87</v>
      </c>
      <c r="Q32" s="9" t="s">
        <v>5</v>
      </c>
      <c r="R32" s="8" t="s">
        <v>4</v>
      </c>
      <c r="S32" s="7" t="s">
        <v>102</v>
      </c>
      <c r="T32" s="10">
        <v>1</v>
      </c>
      <c r="U32" s="10">
        <v>13</v>
      </c>
      <c r="V32" s="123" t="s">
        <v>101</v>
      </c>
      <c r="W32" s="120"/>
      <c r="X32" s="124">
        <v>40900</v>
      </c>
      <c r="Y32" s="124">
        <v>140900</v>
      </c>
      <c r="Z32" s="125">
        <v>140900</v>
      </c>
      <c r="AA32" s="6"/>
      <c r="AB32" s="3"/>
    </row>
    <row r="33" spans="1:28" ht="24" customHeight="1" x14ac:dyDescent="0.2">
      <c r="A33" s="11"/>
      <c r="B33" s="69"/>
      <c r="C33" s="151"/>
      <c r="D33" s="69"/>
      <c r="E33" s="68"/>
      <c r="F33" s="68"/>
      <c r="G33" s="68"/>
      <c r="H33" s="68"/>
      <c r="I33" s="68"/>
      <c r="J33" s="68"/>
      <c r="K33" s="68"/>
      <c r="L33" s="152"/>
      <c r="M33" s="189" t="s">
        <v>173</v>
      </c>
      <c r="N33" s="186"/>
      <c r="O33" s="53"/>
      <c r="P33" s="10">
        <v>75</v>
      </c>
      <c r="Q33" s="9">
        <v>0</v>
      </c>
      <c r="R33" s="8">
        <v>0</v>
      </c>
      <c r="S33" s="7">
        <v>59302</v>
      </c>
      <c r="T33" s="10"/>
      <c r="U33" s="10"/>
      <c r="V33" s="123"/>
      <c r="W33" s="120"/>
      <c r="X33" s="156">
        <f>X34</f>
        <v>10900</v>
      </c>
      <c r="Y33" s="156">
        <f t="shared" ref="Y33:Z33" si="5">Y34</f>
        <v>10900</v>
      </c>
      <c r="Z33" s="157">
        <f t="shared" si="5"/>
        <v>10900</v>
      </c>
      <c r="AA33" s="6"/>
      <c r="AB33" s="3"/>
    </row>
    <row r="34" spans="1:28" ht="36.75" customHeight="1" x14ac:dyDescent="0.2">
      <c r="A34" s="11"/>
      <c r="B34" s="69"/>
      <c r="C34" s="151"/>
      <c r="D34" s="69"/>
      <c r="E34" s="68"/>
      <c r="F34" s="68"/>
      <c r="G34" s="68"/>
      <c r="H34" s="68"/>
      <c r="I34" s="68"/>
      <c r="J34" s="68"/>
      <c r="K34" s="68"/>
      <c r="L34" s="152"/>
      <c r="M34" s="189" t="s">
        <v>146</v>
      </c>
      <c r="N34" s="186"/>
      <c r="O34" s="53"/>
      <c r="P34" s="10">
        <v>75</v>
      </c>
      <c r="Q34" s="9">
        <v>0</v>
      </c>
      <c r="R34" s="8">
        <v>0</v>
      </c>
      <c r="S34" s="7">
        <v>59320</v>
      </c>
      <c r="T34" s="10">
        <v>3</v>
      </c>
      <c r="U34" s="10">
        <v>4</v>
      </c>
      <c r="V34" s="123"/>
      <c r="W34" s="120"/>
      <c r="X34" s="156">
        <f>SUM(X35)</f>
        <v>10900</v>
      </c>
      <c r="Y34" s="156">
        <f t="shared" ref="Y34:Z34" si="6">SUM(Y35)</f>
        <v>10900</v>
      </c>
      <c r="Z34" s="157">
        <f t="shared" si="6"/>
        <v>10900</v>
      </c>
      <c r="AA34" s="6"/>
      <c r="AB34" s="3"/>
    </row>
    <row r="35" spans="1:28" ht="33" customHeight="1" x14ac:dyDescent="0.2">
      <c r="A35" s="11"/>
      <c r="B35" s="69"/>
      <c r="C35" s="151"/>
      <c r="D35" s="69"/>
      <c r="E35" s="68"/>
      <c r="F35" s="68"/>
      <c r="G35" s="68"/>
      <c r="H35" s="68"/>
      <c r="I35" s="68"/>
      <c r="J35" s="68"/>
      <c r="K35" s="68"/>
      <c r="L35" s="152"/>
      <c r="M35" s="189" t="s">
        <v>38</v>
      </c>
      <c r="N35" s="186"/>
      <c r="O35" s="53"/>
      <c r="P35" s="10">
        <v>75</v>
      </c>
      <c r="Q35" s="9">
        <v>0</v>
      </c>
      <c r="R35" s="8">
        <v>0</v>
      </c>
      <c r="S35" s="7">
        <v>59320</v>
      </c>
      <c r="T35" s="10">
        <v>3</v>
      </c>
      <c r="U35" s="10">
        <v>4</v>
      </c>
      <c r="V35" s="155">
        <v>240</v>
      </c>
      <c r="W35" s="120"/>
      <c r="X35" s="124">
        <v>10900</v>
      </c>
      <c r="Y35" s="124">
        <v>10900</v>
      </c>
      <c r="Z35" s="154">
        <v>10900</v>
      </c>
      <c r="AA35" s="6"/>
      <c r="AB35" s="3"/>
    </row>
    <row r="36" spans="1:28" ht="33" customHeight="1" x14ac:dyDescent="0.2">
      <c r="A36" s="11"/>
      <c r="B36" s="69"/>
      <c r="C36" s="151"/>
      <c r="D36" s="201"/>
      <c r="E36" s="68"/>
      <c r="F36" s="68"/>
      <c r="G36" s="68"/>
      <c r="H36" s="68"/>
      <c r="I36" s="68"/>
      <c r="J36" s="68"/>
      <c r="K36" s="68"/>
      <c r="L36" s="152"/>
      <c r="M36" s="200" t="s">
        <v>152</v>
      </c>
      <c r="N36" s="199"/>
      <c r="O36" s="53"/>
      <c r="P36" s="10">
        <v>75</v>
      </c>
      <c r="Q36" s="9">
        <v>0</v>
      </c>
      <c r="R36" s="8">
        <v>0</v>
      </c>
      <c r="S36" s="7">
        <v>0</v>
      </c>
      <c r="T36" s="10"/>
      <c r="U36" s="10"/>
      <c r="V36" s="155"/>
      <c r="W36" s="153"/>
      <c r="X36" s="158">
        <f>X37</f>
        <v>100000</v>
      </c>
      <c r="Y36" s="158">
        <f t="shared" ref="Y36:Z36" si="7">Y37</f>
        <v>0</v>
      </c>
      <c r="Z36" s="158">
        <f t="shared" si="7"/>
        <v>0</v>
      </c>
      <c r="AA36" s="6"/>
      <c r="AB36" s="3"/>
    </row>
    <row r="37" spans="1:28" ht="33" customHeight="1" x14ac:dyDescent="0.2">
      <c r="A37" s="11"/>
      <c r="B37" s="69"/>
      <c r="C37" s="151"/>
      <c r="D37" s="201"/>
      <c r="E37" s="68"/>
      <c r="F37" s="68"/>
      <c r="G37" s="68"/>
      <c r="H37" s="68"/>
      <c r="I37" s="68"/>
      <c r="J37" s="68"/>
      <c r="K37" s="68"/>
      <c r="L37" s="152"/>
      <c r="M37" s="200" t="s">
        <v>151</v>
      </c>
      <c r="N37" s="199"/>
      <c r="O37" s="53"/>
      <c r="P37" s="10">
        <v>75</v>
      </c>
      <c r="Q37" s="9">
        <v>0</v>
      </c>
      <c r="R37" s="8">
        <v>0</v>
      </c>
      <c r="S37" s="7">
        <v>90006</v>
      </c>
      <c r="T37" s="10">
        <v>1</v>
      </c>
      <c r="U37" s="10">
        <v>7</v>
      </c>
      <c r="V37" s="155"/>
      <c r="W37" s="153"/>
      <c r="X37" s="158">
        <f>X38</f>
        <v>100000</v>
      </c>
      <c r="Y37" s="158">
        <f t="shared" ref="Y37:Z37" si="8">Y38</f>
        <v>0</v>
      </c>
      <c r="Z37" s="158">
        <f t="shared" si="8"/>
        <v>0</v>
      </c>
      <c r="AA37" s="6"/>
      <c r="AB37" s="3"/>
    </row>
    <row r="38" spans="1:28" ht="33" customHeight="1" x14ac:dyDescent="0.2">
      <c r="A38" s="11"/>
      <c r="B38" s="69"/>
      <c r="C38" s="151"/>
      <c r="D38" s="201"/>
      <c r="E38" s="68"/>
      <c r="F38" s="68"/>
      <c r="G38" s="68"/>
      <c r="H38" s="68"/>
      <c r="I38" s="68"/>
      <c r="J38" s="68"/>
      <c r="K38" s="68"/>
      <c r="L38" s="152"/>
      <c r="M38" s="200" t="s">
        <v>38</v>
      </c>
      <c r="N38" s="199"/>
      <c r="O38" s="53"/>
      <c r="P38" s="10">
        <v>75</v>
      </c>
      <c r="Q38" s="9">
        <v>0</v>
      </c>
      <c r="R38" s="8">
        <v>0</v>
      </c>
      <c r="S38" s="7">
        <v>90006</v>
      </c>
      <c r="T38" s="10">
        <v>1</v>
      </c>
      <c r="U38" s="10">
        <v>7</v>
      </c>
      <c r="V38" s="155">
        <v>240</v>
      </c>
      <c r="W38" s="153"/>
      <c r="X38" s="154">
        <v>100000</v>
      </c>
      <c r="Y38" s="154"/>
      <c r="Z38" s="154"/>
      <c r="AA38" s="6"/>
      <c r="AB38" s="3"/>
    </row>
    <row r="39" spans="1:28" ht="29.25" customHeight="1" x14ac:dyDescent="0.2">
      <c r="A39" s="11"/>
      <c r="B39" s="69"/>
      <c r="C39" s="70"/>
      <c r="D39" s="272" t="s">
        <v>171</v>
      </c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53" t="s">
        <v>33</v>
      </c>
      <c r="P39" s="183" t="s">
        <v>25</v>
      </c>
      <c r="Q39" s="145" t="s">
        <v>5</v>
      </c>
      <c r="R39" s="184" t="s">
        <v>4</v>
      </c>
      <c r="S39" s="146" t="s">
        <v>3</v>
      </c>
      <c r="T39" s="183" t="s">
        <v>1</v>
      </c>
      <c r="U39" s="183" t="s">
        <v>1</v>
      </c>
      <c r="V39" s="165" t="s">
        <v>1</v>
      </c>
      <c r="W39" s="153"/>
      <c r="X39" s="132">
        <f>X40</f>
        <v>3473000</v>
      </c>
      <c r="Y39" s="132">
        <f t="shared" ref="Y39:Z39" si="9">Y40</f>
        <v>2800000</v>
      </c>
      <c r="Z39" s="174">
        <f t="shared" si="9"/>
        <v>2800000</v>
      </c>
      <c r="AA39" s="6"/>
      <c r="AB39" s="3"/>
    </row>
    <row r="40" spans="1:28" ht="15" customHeight="1" x14ac:dyDescent="0.2">
      <c r="A40" s="11"/>
      <c r="B40" s="69"/>
      <c r="C40" s="70"/>
      <c r="D40" s="71"/>
      <c r="E40" s="293" t="s">
        <v>32</v>
      </c>
      <c r="F40" s="294"/>
      <c r="G40" s="294"/>
      <c r="H40" s="294"/>
      <c r="I40" s="294"/>
      <c r="J40" s="294"/>
      <c r="K40" s="294"/>
      <c r="L40" s="294"/>
      <c r="M40" s="294"/>
      <c r="N40" s="294"/>
      <c r="O40" s="149" t="s">
        <v>31</v>
      </c>
      <c r="P40" s="36" t="s">
        <v>25</v>
      </c>
      <c r="Q40" s="42">
        <v>0</v>
      </c>
      <c r="R40" s="41" t="s">
        <v>4</v>
      </c>
      <c r="S40" s="43" t="s">
        <v>3</v>
      </c>
      <c r="T40" s="36" t="s">
        <v>1</v>
      </c>
      <c r="U40" s="36" t="s">
        <v>1</v>
      </c>
      <c r="V40" s="192" t="s">
        <v>1</v>
      </c>
      <c r="W40" s="120"/>
      <c r="X40" s="121">
        <f>X41</f>
        <v>3473000</v>
      </c>
      <c r="Y40" s="121">
        <f>Y41</f>
        <v>2800000</v>
      </c>
      <c r="Z40" s="122">
        <f>Z41</f>
        <v>2800000</v>
      </c>
      <c r="AA40" s="6"/>
      <c r="AB40" s="3"/>
    </row>
    <row r="41" spans="1:28" ht="15" customHeight="1" x14ac:dyDescent="0.2">
      <c r="A41" s="11"/>
      <c r="B41" s="186"/>
      <c r="C41" s="65"/>
      <c r="D41" s="72"/>
      <c r="E41" s="193"/>
      <c r="F41" s="295" t="s">
        <v>30</v>
      </c>
      <c r="G41" s="296"/>
      <c r="H41" s="296"/>
      <c r="I41" s="296"/>
      <c r="J41" s="296"/>
      <c r="K41" s="296"/>
      <c r="L41" s="296"/>
      <c r="M41" s="296"/>
      <c r="N41" s="296"/>
      <c r="O41" s="53" t="s">
        <v>29</v>
      </c>
      <c r="P41" s="15" t="s">
        <v>25</v>
      </c>
      <c r="Q41" s="14">
        <v>1</v>
      </c>
      <c r="R41" s="13" t="s">
        <v>6</v>
      </c>
      <c r="S41" s="12" t="s">
        <v>3</v>
      </c>
      <c r="T41" s="15" t="s">
        <v>1</v>
      </c>
      <c r="U41" s="15" t="s">
        <v>1</v>
      </c>
      <c r="V41" s="119" t="s">
        <v>1</v>
      </c>
      <c r="W41" s="120"/>
      <c r="X41" s="121">
        <f>X44+X47+X49+X51+X53</f>
        <v>3473000</v>
      </c>
      <c r="Y41" s="121">
        <f t="shared" ref="Y41:Z41" si="10">Y42+Y45</f>
        <v>2800000</v>
      </c>
      <c r="Z41" s="158">
        <f t="shared" si="10"/>
        <v>2800000</v>
      </c>
      <c r="AA41" s="6"/>
      <c r="AB41" s="3"/>
    </row>
    <row r="42" spans="1:28" ht="15" customHeight="1" x14ac:dyDescent="0.2">
      <c r="A42" s="11"/>
      <c r="B42" s="187"/>
      <c r="C42" s="66"/>
      <c r="D42" s="73"/>
      <c r="E42" s="194"/>
      <c r="F42" s="107"/>
      <c r="G42" s="296" t="s">
        <v>28</v>
      </c>
      <c r="H42" s="296"/>
      <c r="I42" s="296"/>
      <c r="J42" s="296"/>
      <c r="K42" s="296"/>
      <c r="L42" s="296"/>
      <c r="M42" s="296"/>
      <c r="N42" s="296"/>
      <c r="O42" s="53" t="s">
        <v>26</v>
      </c>
      <c r="P42" s="15" t="s">
        <v>25</v>
      </c>
      <c r="Q42" s="14">
        <v>1</v>
      </c>
      <c r="R42" s="13" t="s">
        <v>6</v>
      </c>
      <c r="S42" s="12">
        <v>70005</v>
      </c>
      <c r="T42" s="15" t="s">
        <v>1</v>
      </c>
      <c r="U42" s="15" t="s">
        <v>1</v>
      </c>
      <c r="V42" s="119" t="s">
        <v>1</v>
      </c>
      <c r="W42" s="120"/>
      <c r="X42" s="121">
        <f t="shared" ref="X42:Z42" si="11">X43</f>
        <v>280000</v>
      </c>
      <c r="Y42" s="121">
        <f t="shared" si="11"/>
        <v>280000</v>
      </c>
      <c r="Z42" s="122">
        <f t="shared" si="11"/>
        <v>280000</v>
      </c>
      <c r="AA42" s="6"/>
      <c r="AB42" s="3"/>
    </row>
    <row r="43" spans="1:28" ht="15" customHeight="1" x14ac:dyDescent="0.2">
      <c r="A43" s="11"/>
      <c r="B43" s="275" t="s">
        <v>176</v>
      </c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53" t="s">
        <v>26</v>
      </c>
      <c r="P43" s="15" t="s">
        <v>25</v>
      </c>
      <c r="Q43" s="14">
        <v>1</v>
      </c>
      <c r="R43" s="13" t="s">
        <v>6</v>
      </c>
      <c r="S43" s="12">
        <v>70005</v>
      </c>
      <c r="T43" s="15">
        <v>8</v>
      </c>
      <c r="U43" s="15">
        <v>1</v>
      </c>
      <c r="V43" s="119" t="s">
        <v>1</v>
      </c>
      <c r="W43" s="120"/>
      <c r="X43" s="121">
        <v>280000</v>
      </c>
      <c r="Y43" s="121">
        <f>Y44</f>
        <v>280000</v>
      </c>
      <c r="Z43" s="122">
        <f>Z44</f>
        <v>280000</v>
      </c>
      <c r="AA43" s="6"/>
      <c r="AB43" s="3"/>
    </row>
    <row r="44" spans="1:28" ht="15" customHeight="1" x14ac:dyDescent="0.2">
      <c r="A44" s="11"/>
      <c r="B44" s="276" t="s">
        <v>27</v>
      </c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53" t="s">
        <v>26</v>
      </c>
      <c r="P44" s="10" t="s">
        <v>25</v>
      </c>
      <c r="Q44" s="9" t="s">
        <v>24</v>
      </c>
      <c r="R44" s="8" t="s">
        <v>6</v>
      </c>
      <c r="S44" s="7">
        <v>70005</v>
      </c>
      <c r="T44" s="10">
        <v>8</v>
      </c>
      <c r="U44" s="10">
        <v>1</v>
      </c>
      <c r="V44" s="123" t="s">
        <v>22</v>
      </c>
      <c r="W44" s="120"/>
      <c r="X44" s="124">
        <v>280000</v>
      </c>
      <c r="Y44" s="124">
        <v>280000</v>
      </c>
      <c r="Z44" s="154">
        <v>280000</v>
      </c>
      <c r="AA44" s="6"/>
      <c r="AB44" s="3"/>
    </row>
    <row r="45" spans="1:28" ht="15" customHeight="1" x14ac:dyDescent="0.2">
      <c r="A45" s="11"/>
      <c r="B45" s="69"/>
      <c r="C45" s="151"/>
      <c r="D45" s="69"/>
      <c r="E45" s="68"/>
      <c r="F45" s="68"/>
      <c r="G45" s="68"/>
      <c r="H45" s="68"/>
      <c r="I45" s="68"/>
      <c r="J45" s="68"/>
      <c r="K45" s="68"/>
      <c r="L45" s="152"/>
      <c r="M45" s="205" t="s">
        <v>30</v>
      </c>
      <c r="N45" s="207"/>
      <c r="O45" s="53"/>
      <c r="P45" s="15" t="s">
        <v>25</v>
      </c>
      <c r="Q45" s="14" t="s">
        <v>24</v>
      </c>
      <c r="R45" s="13" t="s">
        <v>6</v>
      </c>
      <c r="S45" s="12" t="s">
        <v>23</v>
      </c>
      <c r="T45" s="15" t="s">
        <v>1</v>
      </c>
      <c r="U45" s="15" t="s">
        <v>1</v>
      </c>
      <c r="V45" s="119" t="s">
        <v>1</v>
      </c>
      <c r="W45" s="120"/>
      <c r="X45" s="156">
        <v>2468000</v>
      </c>
      <c r="Y45" s="156">
        <v>2520000</v>
      </c>
      <c r="Z45" s="157">
        <v>2520000</v>
      </c>
      <c r="AA45" s="6"/>
      <c r="AB45" s="3"/>
    </row>
    <row r="46" spans="1:28" ht="15" customHeight="1" x14ac:dyDescent="0.2">
      <c r="A46" s="11"/>
      <c r="B46" s="69"/>
      <c r="C46" s="151"/>
      <c r="D46" s="69"/>
      <c r="E46" s="68"/>
      <c r="F46" s="68"/>
      <c r="G46" s="68"/>
      <c r="H46" s="68"/>
      <c r="I46" s="68"/>
      <c r="J46" s="68"/>
      <c r="K46" s="68"/>
      <c r="L46" s="152"/>
      <c r="M46" s="224" t="s">
        <v>28</v>
      </c>
      <c r="N46" s="223"/>
      <c r="O46" s="53"/>
      <c r="P46" s="15" t="s">
        <v>25</v>
      </c>
      <c r="Q46" s="14" t="s">
        <v>24</v>
      </c>
      <c r="R46" s="13" t="s">
        <v>6</v>
      </c>
      <c r="S46" s="12" t="s">
        <v>23</v>
      </c>
      <c r="T46" s="15">
        <v>8</v>
      </c>
      <c r="U46" s="15">
        <v>1</v>
      </c>
      <c r="V46" s="119" t="s">
        <v>1</v>
      </c>
      <c r="W46" s="120"/>
      <c r="X46" s="156">
        <v>2468000</v>
      </c>
      <c r="Y46" s="156">
        <v>2520000</v>
      </c>
      <c r="Z46" s="157">
        <v>2520000</v>
      </c>
      <c r="AA46" s="6"/>
      <c r="AB46" s="222"/>
    </row>
    <row r="47" spans="1:28" ht="15" customHeight="1" x14ac:dyDescent="0.2">
      <c r="A47" s="11"/>
      <c r="B47" s="69"/>
      <c r="C47" s="151"/>
      <c r="D47" s="69"/>
      <c r="E47" s="68"/>
      <c r="F47" s="68"/>
      <c r="G47" s="68"/>
      <c r="H47" s="68"/>
      <c r="I47" s="68"/>
      <c r="J47" s="68"/>
      <c r="K47" s="68"/>
      <c r="L47" s="152"/>
      <c r="M47" s="224" t="s">
        <v>27</v>
      </c>
      <c r="N47" s="223"/>
      <c r="O47" s="53"/>
      <c r="P47" s="10" t="s">
        <v>25</v>
      </c>
      <c r="Q47" s="9" t="s">
        <v>24</v>
      </c>
      <c r="R47" s="8" t="s">
        <v>6</v>
      </c>
      <c r="S47" s="7" t="s">
        <v>23</v>
      </c>
      <c r="T47" s="10">
        <v>8</v>
      </c>
      <c r="U47" s="10">
        <v>1</v>
      </c>
      <c r="V47" s="123" t="s">
        <v>22</v>
      </c>
      <c r="W47" s="120"/>
      <c r="X47" s="124">
        <v>2468000</v>
      </c>
      <c r="Y47" s="124">
        <v>2520000</v>
      </c>
      <c r="Z47" s="154">
        <v>2520000</v>
      </c>
      <c r="AA47" s="6"/>
      <c r="AB47" s="222"/>
    </row>
    <row r="48" spans="1:28" ht="15" customHeight="1" x14ac:dyDescent="0.2">
      <c r="A48" s="11"/>
      <c r="B48" s="69"/>
      <c r="C48" s="151"/>
      <c r="D48" s="69"/>
      <c r="E48" s="68"/>
      <c r="F48" s="68"/>
      <c r="G48" s="68"/>
      <c r="H48" s="68"/>
      <c r="I48" s="68"/>
      <c r="J48" s="68"/>
      <c r="K48" s="68"/>
      <c r="L48" s="152"/>
      <c r="M48" s="243" t="s">
        <v>185</v>
      </c>
      <c r="N48" s="246"/>
      <c r="O48" s="53"/>
      <c r="P48" s="10" t="s">
        <v>25</v>
      </c>
      <c r="Q48" s="9" t="s">
        <v>24</v>
      </c>
      <c r="R48" s="8">
        <v>2</v>
      </c>
      <c r="S48" s="7">
        <v>67777</v>
      </c>
      <c r="T48" s="10">
        <v>8</v>
      </c>
      <c r="U48" s="10">
        <v>1</v>
      </c>
      <c r="V48" s="123"/>
      <c r="W48" s="120"/>
      <c r="X48" s="156">
        <v>423000</v>
      </c>
      <c r="Y48" s="156">
        <f t="shared" ref="Y48:Z51" si="12">Y54</f>
        <v>53375</v>
      </c>
      <c r="Z48" s="157">
        <f t="shared" si="12"/>
        <v>53375</v>
      </c>
      <c r="AA48" s="6"/>
      <c r="AB48" s="245"/>
    </row>
    <row r="49" spans="1:28" ht="15" customHeight="1" x14ac:dyDescent="0.2">
      <c r="A49" s="11"/>
      <c r="B49" s="69"/>
      <c r="C49" s="151"/>
      <c r="D49" s="69"/>
      <c r="E49" s="68"/>
      <c r="F49" s="68"/>
      <c r="G49" s="68"/>
      <c r="H49" s="68"/>
      <c r="I49" s="68"/>
      <c r="J49" s="68"/>
      <c r="K49" s="68"/>
      <c r="L49" s="152"/>
      <c r="M49" s="243" t="s">
        <v>185</v>
      </c>
      <c r="N49" s="246"/>
      <c r="O49" s="53"/>
      <c r="P49" s="10" t="s">
        <v>25</v>
      </c>
      <c r="Q49" s="9" t="s">
        <v>24</v>
      </c>
      <c r="R49" s="8">
        <v>2</v>
      </c>
      <c r="S49" s="7">
        <v>67777</v>
      </c>
      <c r="T49" s="10">
        <v>8</v>
      </c>
      <c r="U49" s="10">
        <v>1</v>
      </c>
      <c r="V49" s="247">
        <v>610</v>
      </c>
      <c r="W49" s="120"/>
      <c r="X49" s="124">
        <v>423000</v>
      </c>
      <c r="Y49" s="124"/>
      <c r="Z49" s="154"/>
      <c r="AA49" s="6"/>
      <c r="AB49" s="245"/>
    </row>
    <row r="50" spans="1:28" ht="15" customHeight="1" x14ac:dyDescent="0.2">
      <c r="A50" s="11"/>
      <c r="B50" s="69"/>
      <c r="C50" s="151"/>
      <c r="D50" s="69"/>
      <c r="E50" s="68"/>
      <c r="F50" s="68"/>
      <c r="G50" s="68"/>
      <c r="H50" s="68"/>
      <c r="I50" s="68"/>
      <c r="J50" s="68"/>
      <c r="K50" s="68"/>
      <c r="L50" s="152"/>
      <c r="M50" s="224" t="s">
        <v>162</v>
      </c>
      <c r="N50" s="223"/>
      <c r="O50" s="53"/>
      <c r="P50" s="10">
        <v>81</v>
      </c>
      <c r="Q50" s="9">
        <v>2</v>
      </c>
      <c r="R50" s="8">
        <v>1</v>
      </c>
      <c r="S50" s="7">
        <v>95555</v>
      </c>
      <c r="T50" s="10">
        <v>8</v>
      </c>
      <c r="U50" s="10">
        <v>1</v>
      </c>
      <c r="V50" s="123"/>
      <c r="W50" s="120"/>
      <c r="X50" s="156">
        <v>52000</v>
      </c>
      <c r="Y50" s="156">
        <f t="shared" si="12"/>
        <v>53375</v>
      </c>
      <c r="Z50" s="157">
        <f t="shared" si="12"/>
        <v>53375</v>
      </c>
      <c r="AA50" s="6"/>
      <c r="AB50" s="222"/>
    </row>
    <row r="51" spans="1:28" ht="15" customHeight="1" x14ac:dyDescent="0.2">
      <c r="A51" s="11"/>
      <c r="B51" s="69"/>
      <c r="C51" s="151"/>
      <c r="D51" s="69"/>
      <c r="E51" s="68"/>
      <c r="F51" s="68"/>
      <c r="G51" s="68"/>
      <c r="H51" s="68"/>
      <c r="I51" s="68"/>
      <c r="J51" s="68"/>
      <c r="K51" s="68"/>
      <c r="L51" s="152"/>
      <c r="M51" s="252" t="s">
        <v>27</v>
      </c>
      <c r="N51" s="250"/>
      <c r="O51" s="53"/>
      <c r="P51" s="10">
        <v>81</v>
      </c>
      <c r="Q51" s="9">
        <v>2</v>
      </c>
      <c r="R51" s="8">
        <v>1</v>
      </c>
      <c r="S51" s="7">
        <v>95555</v>
      </c>
      <c r="T51" s="10">
        <v>8</v>
      </c>
      <c r="U51" s="10">
        <v>1</v>
      </c>
      <c r="V51" s="123">
        <v>610</v>
      </c>
      <c r="W51" s="120"/>
      <c r="X51" s="124">
        <v>52000</v>
      </c>
      <c r="Y51" s="124">
        <f t="shared" si="12"/>
        <v>53375</v>
      </c>
      <c r="Z51" s="154">
        <f t="shared" si="12"/>
        <v>53375</v>
      </c>
      <c r="AA51" s="6"/>
      <c r="AB51" s="249"/>
    </row>
    <row r="52" spans="1:28" ht="15" customHeight="1" x14ac:dyDescent="0.2">
      <c r="A52" s="11"/>
      <c r="B52" s="69"/>
      <c r="C52" s="151"/>
      <c r="D52" s="69"/>
      <c r="E52" s="68"/>
      <c r="F52" s="68"/>
      <c r="G52" s="68"/>
      <c r="H52" s="68"/>
      <c r="I52" s="68"/>
      <c r="J52" s="68"/>
      <c r="K52" s="68"/>
      <c r="L52" s="152"/>
      <c r="M52" s="252" t="s">
        <v>27</v>
      </c>
      <c r="N52" s="250"/>
      <c r="O52" s="53"/>
      <c r="P52" s="10">
        <v>81</v>
      </c>
      <c r="Q52" s="9">
        <v>2</v>
      </c>
      <c r="R52" s="8">
        <v>1</v>
      </c>
      <c r="S52" s="7" t="s">
        <v>189</v>
      </c>
      <c r="T52" s="10">
        <v>8</v>
      </c>
      <c r="U52" s="10">
        <v>1</v>
      </c>
      <c r="V52" s="123"/>
      <c r="W52" s="120"/>
      <c r="X52" s="156">
        <v>250000</v>
      </c>
      <c r="Y52" s="156">
        <v>0</v>
      </c>
      <c r="Z52" s="157">
        <v>0</v>
      </c>
      <c r="AA52" s="6"/>
      <c r="AB52" s="249"/>
    </row>
    <row r="53" spans="1:28" ht="15" customHeight="1" x14ac:dyDescent="0.2">
      <c r="A53" s="11"/>
      <c r="B53" s="69"/>
      <c r="C53" s="151"/>
      <c r="D53" s="69"/>
      <c r="E53" s="68"/>
      <c r="F53" s="68"/>
      <c r="G53" s="68"/>
      <c r="H53" s="68"/>
      <c r="I53" s="68"/>
      <c r="J53" s="68"/>
      <c r="K53" s="68"/>
      <c r="L53" s="152"/>
      <c r="M53" s="205" t="s">
        <v>188</v>
      </c>
      <c r="N53" s="207"/>
      <c r="O53" s="53"/>
      <c r="P53" s="10">
        <v>81</v>
      </c>
      <c r="Q53" s="9">
        <v>2</v>
      </c>
      <c r="R53" s="8">
        <v>1</v>
      </c>
      <c r="S53" s="7" t="s">
        <v>189</v>
      </c>
      <c r="T53" s="10">
        <v>8</v>
      </c>
      <c r="U53" s="10">
        <v>1</v>
      </c>
      <c r="V53" s="155">
        <v>610</v>
      </c>
      <c r="W53" s="120"/>
      <c r="X53" s="124">
        <v>250000</v>
      </c>
      <c r="Y53" s="124">
        <v>0</v>
      </c>
      <c r="Z53" s="154">
        <v>0</v>
      </c>
      <c r="AA53" s="6"/>
      <c r="AB53" s="3"/>
    </row>
    <row r="54" spans="1:28" s="148" customFormat="1" ht="66" customHeight="1" x14ac:dyDescent="0.2">
      <c r="A54" s="5"/>
      <c r="B54" s="159"/>
      <c r="C54" s="160"/>
      <c r="D54" s="159"/>
      <c r="E54" s="161"/>
      <c r="F54" s="161"/>
      <c r="G54" s="161"/>
      <c r="H54" s="161"/>
      <c r="I54" s="161"/>
      <c r="J54" s="161"/>
      <c r="K54" s="161"/>
      <c r="L54" s="162"/>
      <c r="M54" s="218" t="s">
        <v>169</v>
      </c>
      <c r="N54" s="164"/>
      <c r="O54" s="150"/>
      <c r="P54" s="212">
        <v>85</v>
      </c>
      <c r="Q54" s="145">
        <v>0</v>
      </c>
      <c r="R54" s="213">
        <v>0</v>
      </c>
      <c r="S54" s="146">
        <v>0</v>
      </c>
      <c r="T54" s="212"/>
      <c r="U54" s="212"/>
      <c r="V54" s="219"/>
      <c r="W54" s="166"/>
      <c r="X54" s="167">
        <f>X55</f>
        <v>53375</v>
      </c>
      <c r="Y54" s="167">
        <f t="shared" ref="Y54:Z54" si="13">Y55</f>
        <v>53375</v>
      </c>
      <c r="Z54" s="167">
        <f t="shared" si="13"/>
        <v>53375</v>
      </c>
      <c r="AA54" s="147"/>
      <c r="AB54" s="32"/>
    </row>
    <row r="55" spans="1:28" ht="30.75" customHeight="1" x14ac:dyDescent="0.2">
      <c r="A55" s="11"/>
      <c r="B55" s="69"/>
      <c r="C55" s="151"/>
      <c r="D55" s="69"/>
      <c r="E55" s="68"/>
      <c r="F55" s="68"/>
      <c r="G55" s="68"/>
      <c r="H55" s="68"/>
      <c r="I55" s="68"/>
      <c r="J55" s="68"/>
      <c r="K55" s="68"/>
      <c r="L55" s="152"/>
      <c r="M55" s="210" t="s">
        <v>85</v>
      </c>
      <c r="N55" s="211"/>
      <c r="O55" s="53"/>
      <c r="P55" s="10">
        <v>85</v>
      </c>
      <c r="Q55" s="9">
        <v>9</v>
      </c>
      <c r="R55" s="8">
        <v>1</v>
      </c>
      <c r="S55" s="7">
        <v>0</v>
      </c>
      <c r="T55" s="10"/>
      <c r="U55" s="10"/>
      <c r="V55" s="155"/>
      <c r="W55" s="120"/>
      <c r="X55" s="156">
        <f>X56</f>
        <v>53375</v>
      </c>
      <c r="Y55" s="156">
        <f t="shared" ref="Y55:Z55" si="14">Y56</f>
        <v>53375</v>
      </c>
      <c r="Z55" s="156">
        <f t="shared" si="14"/>
        <v>53375</v>
      </c>
      <c r="AA55" s="6"/>
      <c r="AB55" s="3"/>
    </row>
    <row r="56" spans="1:28" ht="31.5" customHeight="1" x14ac:dyDescent="0.2">
      <c r="A56" s="11"/>
      <c r="B56" s="69"/>
      <c r="C56" s="151"/>
      <c r="D56" s="69"/>
      <c r="E56" s="68"/>
      <c r="F56" s="68"/>
      <c r="G56" s="68"/>
      <c r="H56" s="68"/>
      <c r="I56" s="68"/>
      <c r="J56" s="68"/>
      <c r="K56" s="68"/>
      <c r="L56" s="152"/>
      <c r="M56" s="210" t="s">
        <v>84</v>
      </c>
      <c r="N56" s="211"/>
      <c r="O56" s="53"/>
      <c r="P56" s="10">
        <v>85</v>
      </c>
      <c r="Q56" s="9">
        <v>9</v>
      </c>
      <c r="R56" s="8">
        <v>2</v>
      </c>
      <c r="S56" s="7">
        <v>90054</v>
      </c>
      <c r="T56" s="10"/>
      <c r="U56" s="10"/>
      <c r="V56" s="155"/>
      <c r="W56" s="120"/>
      <c r="X56" s="156">
        <f>X57</f>
        <v>53375</v>
      </c>
      <c r="Y56" s="156">
        <f t="shared" ref="Y56:Z56" si="15">Y57</f>
        <v>53375</v>
      </c>
      <c r="Z56" s="156">
        <f t="shared" si="15"/>
        <v>53375</v>
      </c>
      <c r="AA56" s="6"/>
      <c r="AB56" s="3"/>
    </row>
    <row r="57" spans="1:28" ht="15" customHeight="1" x14ac:dyDescent="0.2">
      <c r="A57" s="11"/>
      <c r="B57" s="69"/>
      <c r="C57" s="151"/>
      <c r="D57" s="69"/>
      <c r="E57" s="68"/>
      <c r="F57" s="68"/>
      <c r="G57" s="68"/>
      <c r="H57" s="68"/>
      <c r="I57" s="68"/>
      <c r="J57" s="68"/>
      <c r="K57" s="68"/>
      <c r="L57" s="152"/>
      <c r="M57" s="210" t="s">
        <v>86</v>
      </c>
      <c r="N57" s="211"/>
      <c r="O57" s="53"/>
      <c r="P57" s="10">
        <v>85</v>
      </c>
      <c r="Q57" s="9">
        <v>9</v>
      </c>
      <c r="R57" s="8">
        <v>2</v>
      </c>
      <c r="S57" s="7">
        <v>90054</v>
      </c>
      <c r="T57" s="10">
        <v>3</v>
      </c>
      <c r="U57" s="10">
        <v>10</v>
      </c>
      <c r="V57" s="155"/>
      <c r="W57" s="120"/>
      <c r="X57" s="156">
        <f>X58</f>
        <v>53375</v>
      </c>
      <c r="Y57" s="156">
        <f t="shared" ref="Y57:Z57" si="16">Y58</f>
        <v>53375</v>
      </c>
      <c r="Z57" s="156">
        <f t="shared" si="16"/>
        <v>53375</v>
      </c>
      <c r="AA57" s="6"/>
      <c r="AB57" s="3"/>
    </row>
    <row r="58" spans="1:28" ht="31.5" customHeight="1" x14ac:dyDescent="0.2">
      <c r="A58" s="11"/>
      <c r="B58" s="69"/>
      <c r="C58" s="151"/>
      <c r="D58" s="69"/>
      <c r="E58" s="68"/>
      <c r="F58" s="68"/>
      <c r="G58" s="68"/>
      <c r="H58" s="68"/>
      <c r="I58" s="68"/>
      <c r="J58" s="68"/>
      <c r="K58" s="68"/>
      <c r="L58" s="152"/>
      <c r="M58" s="210" t="s">
        <v>38</v>
      </c>
      <c r="N58" s="211"/>
      <c r="O58" s="53"/>
      <c r="P58" s="10">
        <v>85</v>
      </c>
      <c r="Q58" s="9">
        <v>9</v>
      </c>
      <c r="R58" s="8">
        <v>2</v>
      </c>
      <c r="S58" s="7">
        <v>90054</v>
      </c>
      <c r="T58" s="10">
        <v>3</v>
      </c>
      <c r="U58" s="10">
        <v>10</v>
      </c>
      <c r="V58" s="155">
        <v>240</v>
      </c>
      <c r="W58" s="120"/>
      <c r="X58" s="124">
        <v>53375</v>
      </c>
      <c r="Y58" s="124">
        <v>53375</v>
      </c>
      <c r="Z58" s="154">
        <v>53375</v>
      </c>
      <c r="AA58" s="6"/>
      <c r="AB58" s="3"/>
    </row>
    <row r="59" spans="1:28" s="148" customFormat="1" ht="70.5" customHeight="1" x14ac:dyDescent="0.2">
      <c r="A59" s="5"/>
      <c r="B59" s="159"/>
      <c r="C59" s="160"/>
      <c r="D59" s="159"/>
      <c r="E59" s="161"/>
      <c r="F59" s="161"/>
      <c r="G59" s="161"/>
      <c r="H59" s="161"/>
      <c r="I59" s="161"/>
      <c r="J59" s="161"/>
      <c r="K59" s="161"/>
      <c r="L59" s="162"/>
      <c r="M59" s="163" t="s">
        <v>172</v>
      </c>
      <c r="N59" s="164"/>
      <c r="O59" s="150"/>
      <c r="P59" s="183">
        <v>85</v>
      </c>
      <c r="Q59" s="145">
        <v>0</v>
      </c>
      <c r="R59" s="184">
        <v>0</v>
      </c>
      <c r="S59" s="146">
        <v>0</v>
      </c>
      <c r="T59" s="183"/>
      <c r="U59" s="183"/>
      <c r="V59" s="165"/>
      <c r="W59" s="166"/>
      <c r="X59" s="167">
        <f>X60</f>
        <v>50000</v>
      </c>
      <c r="Y59" s="167">
        <f t="shared" ref="Y59:Z61" si="17">Y60</f>
        <v>50000</v>
      </c>
      <c r="Z59" s="168">
        <f t="shared" si="17"/>
        <v>50000</v>
      </c>
      <c r="AA59" s="147"/>
      <c r="AB59" s="32"/>
    </row>
    <row r="60" spans="1:28" ht="80.25" customHeight="1" x14ac:dyDescent="0.2">
      <c r="A60" s="11"/>
      <c r="B60" s="69"/>
      <c r="C60" s="151"/>
      <c r="D60" s="69"/>
      <c r="E60" s="68"/>
      <c r="F60" s="68"/>
      <c r="G60" s="68"/>
      <c r="H60" s="68"/>
      <c r="I60" s="68"/>
      <c r="J60" s="68"/>
      <c r="K60" s="68"/>
      <c r="L60" s="152"/>
      <c r="M60" s="189" t="s">
        <v>141</v>
      </c>
      <c r="N60" s="186"/>
      <c r="O60" s="53"/>
      <c r="P60" s="10">
        <v>85</v>
      </c>
      <c r="Q60" s="9" t="s">
        <v>177</v>
      </c>
      <c r="R60" s="8">
        <v>1</v>
      </c>
      <c r="S60" s="7">
        <v>0</v>
      </c>
      <c r="T60" s="10"/>
      <c r="U60" s="10"/>
      <c r="V60" s="123"/>
      <c r="W60" s="120"/>
      <c r="X60" s="156">
        <f>X61</f>
        <v>50000</v>
      </c>
      <c r="Y60" s="156">
        <f t="shared" si="17"/>
        <v>50000</v>
      </c>
      <c r="Z60" s="157">
        <f t="shared" si="17"/>
        <v>50000</v>
      </c>
      <c r="AA60" s="6"/>
      <c r="AB60" s="3"/>
    </row>
    <row r="61" spans="1:28" ht="66.75" customHeight="1" x14ac:dyDescent="0.2">
      <c r="A61" s="11"/>
      <c r="B61" s="69"/>
      <c r="C61" s="151"/>
      <c r="D61" s="69"/>
      <c r="E61" s="68"/>
      <c r="F61" s="68"/>
      <c r="G61" s="68"/>
      <c r="H61" s="68"/>
      <c r="I61" s="68"/>
      <c r="J61" s="68"/>
      <c r="K61" s="68"/>
      <c r="L61" s="152"/>
      <c r="M61" s="189" t="s">
        <v>142</v>
      </c>
      <c r="N61" s="186"/>
      <c r="O61" s="53"/>
      <c r="P61" s="10">
        <v>85</v>
      </c>
      <c r="Q61" s="9" t="s">
        <v>177</v>
      </c>
      <c r="R61" s="8">
        <v>1</v>
      </c>
      <c r="S61" s="7">
        <v>0</v>
      </c>
      <c r="T61" s="10"/>
      <c r="U61" s="10"/>
      <c r="V61" s="123"/>
      <c r="W61" s="120"/>
      <c r="X61" s="156">
        <f>X62</f>
        <v>50000</v>
      </c>
      <c r="Y61" s="156">
        <f t="shared" si="17"/>
        <v>50000</v>
      </c>
      <c r="Z61" s="157">
        <f t="shared" si="17"/>
        <v>50000</v>
      </c>
      <c r="AA61" s="6"/>
      <c r="AB61" s="3"/>
    </row>
    <row r="62" spans="1:28" ht="15" customHeight="1" x14ac:dyDescent="0.2">
      <c r="A62" s="11"/>
      <c r="B62" s="69"/>
      <c r="C62" s="151"/>
      <c r="D62" s="69"/>
      <c r="E62" s="68"/>
      <c r="F62" s="68"/>
      <c r="G62" s="68"/>
      <c r="H62" s="68"/>
      <c r="I62" s="68"/>
      <c r="J62" s="68"/>
      <c r="K62" s="68"/>
      <c r="L62" s="152"/>
      <c r="M62" s="189" t="s">
        <v>143</v>
      </c>
      <c r="N62" s="186"/>
      <c r="O62" s="53"/>
      <c r="P62" s="10">
        <v>85</v>
      </c>
      <c r="Q62" s="9" t="s">
        <v>177</v>
      </c>
      <c r="R62" s="8">
        <v>1</v>
      </c>
      <c r="S62" s="7">
        <v>0</v>
      </c>
      <c r="T62" s="10">
        <v>11</v>
      </c>
      <c r="U62" s="10">
        <v>1</v>
      </c>
      <c r="V62" s="123"/>
      <c r="W62" s="120"/>
      <c r="X62" s="156">
        <f>Y63</f>
        <v>50000</v>
      </c>
      <c r="Y62" s="156">
        <f>Z63</f>
        <v>50000</v>
      </c>
      <c r="Z62" s="157">
        <f>X63</f>
        <v>50000</v>
      </c>
      <c r="AA62" s="6"/>
      <c r="AB62" s="3"/>
    </row>
    <row r="63" spans="1:28" ht="35.25" customHeight="1" x14ac:dyDescent="0.2">
      <c r="A63" s="11"/>
      <c r="B63" s="69"/>
      <c r="C63" s="151"/>
      <c r="D63" s="69"/>
      <c r="E63" s="68"/>
      <c r="F63" s="68"/>
      <c r="G63" s="68"/>
      <c r="H63" s="68"/>
      <c r="I63" s="68"/>
      <c r="J63" s="68"/>
      <c r="K63" s="68"/>
      <c r="L63" s="152"/>
      <c r="M63" s="189" t="s">
        <v>38</v>
      </c>
      <c r="N63" s="186"/>
      <c r="O63" s="53"/>
      <c r="P63" s="10">
        <v>85</v>
      </c>
      <c r="Q63" s="9" t="s">
        <v>177</v>
      </c>
      <c r="R63" s="8">
        <v>1</v>
      </c>
      <c r="S63" s="7">
        <v>0</v>
      </c>
      <c r="T63" s="10">
        <v>11</v>
      </c>
      <c r="U63" s="10">
        <v>1</v>
      </c>
      <c r="V63" s="155">
        <v>240</v>
      </c>
      <c r="W63" s="120"/>
      <c r="X63" s="124">
        <v>50000</v>
      </c>
      <c r="Y63" s="124">
        <v>50000</v>
      </c>
      <c r="Z63" s="154">
        <v>50000</v>
      </c>
      <c r="AA63" s="6"/>
      <c r="AB63" s="3"/>
    </row>
    <row r="64" spans="1:28" ht="79.5" customHeight="1" x14ac:dyDescent="0.2">
      <c r="A64" s="11"/>
      <c r="B64" s="69"/>
      <c r="C64" s="70"/>
      <c r="D64" s="267" t="s">
        <v>170</v>
      </c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181" t="s">
        <v>9</v>
      </c>
      <c r="P64" s="16" t="s">
        <v>7</v>
      </c>
      <c r="Q64" s="48" t="s">
        <v>5</v>
      </c>
      <c r="R64" s="47" t="s">
        <v>4</v>
      </c>
      <c r="S64" s="49" t="s">
        <v>3</v>
      </c>
      <c r="T64" s="16" t="s">
        <v>1</v>
      </c>
      <c r="U64" s="16" t="s">
        <v>1</v>
      </c>
      <c r="V64" s="131" t="s">
        <v>1</v>
      </c>
      <c r="W64" s="182"/>
      <c r="X64" s="132">
        <f>X69+X70+X88+X96+X114</f>
        <v>33868383.450000003</v>
      </c>
      <c r="Y64" s="132">
        <f>Y70+Y95+Y96+Y114</f>
        <v>6839778.0899999999</v>
      </c>
      <c r="Z64" s="132">
        <f>Z70+Z95+Z96+Z114</f>
        <v>5271017.04</v>
      </c>
      <c r="AA64" s="6"/>
      <c r="AB64" s="3"/>
    </row>
    <row r="65" spans="1:28" ht="36" customHeight="1" x14ac:dyDescent="0.25">
      <c r="A65" s="11"/>
      <c r="B65" s="186"/>
      <c r="C65" s="65"/>
      <c r="D65" s="71"/>
      <c r="E65" s="269" t="s">
        <v>136</v>
      </c>
      <c r="F65" s="270"/>
      <c r="G65" s="270"/>
      <c r="H65" s="270"/>
      <c r="I65" s="270"/>
      <c r="J65" s="270"/>
      <c r="K65" s="270"/>
      <c r="L65" s="270"/>
      <c r="M65" s="270"/>
      <c r="N65" s="271"/>
      <c r="O65" s="53" t="s">
        <v>81</v>
      </c>
      <c r="P65" s="37" t="s">
        <v>7</v>
      </c>
      <c r="Q65" s="39">
        <v>1</v>
      </c>
      <c r="R65" s="38" t="s">
        <v>4</v>
      </c>
      <c r="S65" s="40" t="s">
        <v>3</v>
      </c>
      <c r="T65" s="37" t="s">
        <v>1</v>
      </c>
      <c r="U65" s="37" t="s">
        <v>1</v>
      </c>
      <c r="V65" s="195" t="s">
        <v>1</v>
      </c>
      <c r="W65" s="120"/>
      <c r="X65" s="172">
        <f>X66</f>
        <v>150000</v>
      </c>
      <c r="Y65" s="172">
        <f t="shared" ref="Y65:Z68" si="18">Y66</f>
        <v>100000</v>
      </c>
      <c r="Z65" s="172">
        <f t="shared" si="18"/>
        <v>100000</v>
      </c>
      <c r="AA65" s="6"/>
      <c r="AB65" s="3"/>
    </row>
    <row r="66" spans="1:28" s="144" customFormat="1" ht="29.25" customHeight="1" x14ac:dyDescent="0.2">
      <c r="A66" s="11"/>
      <c r="B66" s="186"/>
      <c r="C66" s="65"/>
      <c r="D66" s="171"/>
      <c r="E66" s="171"/>
      <c r="F66" s="188"/>
      <c r="G66" s="188"/>
      <c r="H66" s="188"/>
      <c r="I66" s="188"/>
      <c r="J66" s="188"/>
      <c r="K66" s="188"/>
      <c r="L66" s="188"/>
      <c r="M66" s="188" t="s">
        <v>137</v>
      </c>
      <c r="N66" s="188"/>
      <c r="O66" s="53"/>
      <c r="P66" s="15">
        <v>85</v>
      </c>
      <c r="Q66" s="14">
        <v>1</v>
      </c>
      <c r="R66" s="13">
        <v>2</v>
      </c>
      <c r="S66" s="12">
        <v>0</v>
      </c>
      <c r="T66" s="15"/>
      <c r="U66" s="15"/>
      <c r="V66" s="119"/>
      <c r="W66" s="120"/>
      <c r="X66" s="121">
        <f>X67</f>
        <v>150000</v>
      </c>
      <c r="Y66" s="121">
        <f t="shared" si="18"/>
        <v>100000</v>
      </c>
      <c r="Z66" s="173">
        <f t="shared" si="18"/>
        <v>100000</v>
      </c>
      <c r="AA66" s="6"/>
      <c r="AB66" s="3"/>
    </row>
    <row r="67" spans="1:28" s="144" customFormat="1" ht="21" customHeight="1" x14ac:dyDescent="0.2">
      <c r="A67" s="11"/>
      <c r="B67" s="186"/>
      <c r="C67" s="65"/>
      <c r="D67" s="171"/>
      <c r="E67" s="171"/>
      <c r="F67" s="188"/>
      <c r="G67" s="188"/>
      <c r="H67" s="188"/>
      <c r="I67" s="188"/>
      <c r="J67" s="188"/>
      <c r="K67" s="188"/>
      <c r="L67" s="188"/>
      <c r="M67" s="188" t="s">
        <v>138</v>
      </c>
      <c r="N67" s="188"/>
      <c r="O67" s="53"/>
      <c r="P67" s="15">
        <v>85</v>
      </c>
      <c r="Q67" s="14">
        <v>1</v>
      </c>
      <c r="R67" s="13">
        <v>2</v>
      </c>
      <c r="S67" s="12">
        <v>90044</v>
      </c>
      <c r="T67" s="15"/>
      <c r="U67" s="15"/>
      <c r="V67" s="119"/>
      <c r="W67" s="120"/>
      <c r="X67" s="121">
        <f>X68</f>
        <v>150000</v>
      </c>
      <c r="Y67" s="121">
        <f t="shared" si="18"/>
        <v>100000</v>
      </c>
      <c r="Z67" s="173">
        <f t="shared" si="18"/>
        <v>100000</v>
      </c>
      <c r="AA67" s="6"/>
      <c r="AB67" s="3"/>
    </row>
    <row r="68" spans="1:28" s="144" customFormat="1" ht="21.75" customHeight="1" x14ac:dyDescent="0.2">
      <c r="A68" s="11"/>
      <c r="B68" s="186"/>
      <c r="C68" s="65"/>
      <c r="D68" s="171"/>
      <c r="E68" s="171"/>
      <c r="F68" s="188"/>
      <c r="G68" s="188"/>
      <c r="H68" s="188"/>
      <c r="I68" s="188"/>
      <c r="J68" s="188"/>
      <c r="K68" s="188"/>
      <c r="L68" s="188"/>
      <c r="M68" s="188" t="s">
        <v>68</v>
      </c>
      <c r="N68" s="188"/>
      <c r="O68" s="53"/>
      <c r="P68" s="15">
        <v>85</v>
      </c>
      <c r="Q68" s="14">
        <v>1</v>
      </c>
      <c r="R68" s="13">
        <v>2</v>
      </c>
      <c r="S68" s="12">
        <v>90044</v>
      </c>
      <c r="T68" s="15">
        <v>4</v>
      </c>
      <c r="U68" s="15">
        <v>12</v>
      </c>
      <c r="V68" s="119"/>
      <c r="W68" s="120"/>
      <c r="X68" s="121">
        <f>X69</f>
        <v>150000</v>
      </c>
      <c r="Y68" s="121">
        <f t="shared" si="18"/>
        <v>100000</v>
      </c>
      <c r="Z68" s="158">
        <f t="shared" si="18"/>
        <v>100000</v>
      </c>
      <c r="AA68" s="6"/>
      <c r="AB68" s="3"/>
    </row>
    <row r="69" spans="1:28" s="144" customFormat="1" ht="33" customHeight="1" x14ac:dyDescent="0.2">
      <c r="A69" s="11"/>
      <c r="B69" s="186"/>
      <c r="C69" s="65"/>
      <c r="D69" s="171"/>
      <c r="E69" s="171"/>
      <c r="F69" s="188"/>
      <c r="G69" s="188"/>
      <c r="H69" s="188"/>
      <c r="I69" s="188"/>
      <c r="J69" s="188"/>
      <c r="K69" s="188"/>
      <c r="L69" s="188"/>
      <c r="M69" s="188" t="s">
        <v>38</v>
      </c>
      <c r="N69" s="188"/>
      <c r="O69" s="53"/>
      <c r="P69" s="15">
        <v>85</v>
      </c>
      <c r="Q69" s="14">
        <v>1</v>
      </c>
      <c r="R69" s="13">
        <v>2</v>
      </c>
      <c r="S69" s="12">
        <v>90044</v>
      </c>
      <c r="T69" s="15">
        <v>4</v>
      </c>
      <c r="U69" s="15">
        <v>12</v>
      </c>
      <c r="V69" s="169">
        <v>240</v>
      </c>
      <c r="W69" s="120"/>
      <c r="X69" s="129">
        <v>150000</v>
      </c>
      <c r="Y69" s="129">
        <v>100000</v>
      </c>
      <c r="Z69" s="130">
        <v>100000</v>
      </c>
      <c r="AA69" s="6"/>
      <c r="AB69" s="3"/>
    </row>
    <row r="70" spans="1:28" ht="19.5" customHeight="1" x14ac:dyDescent="0.2">
      <c r="A70" s="11"/>
      <c r="B70" s="186"/>
      <c r="C70" s="65"/>
      <c r="D70" s="71"/>
      <c r="E70" s="193"/>
      <c r="F70" s="170"/>
      <c r="G70" s="170"/>
      <c r="H70" s="170"/>
      <c r="I70" s="170"/>
      <c r="J70" s="170"/>
      <c r="K70" s="170"/>
      <c r="L70" s="170"/>
      <c r="M70" s="170" t="s">
        <v>82</v>
      </c>
      <c r="N70" s="170"/>
      <c r="O70" s="53"/>
      <c r="P70" s="37">
        <v>85</v>
      </c>
      <c r="Q70" s="39">
        <v>2</v>
      </c>
      <c r="R70" s="38">
        <v>0</v>
      </c>
      <c r="S70" s="40">
        <v>0</v>
      </c>
      <c r="T70" s="37"/>
      <c r="U70" s="37"/>
      <c r="V70" s="195"/>
      <c r="W70" s="120"/>
      <c r="X70" s="196">
        <f>X74+X76+X82</f>
        <v>10810480.41</v>
      </c>
      <c r="Y70" s="196">
        <f>Y82+Y95</f>
        <v>3796442.14</v>
      </c>
      <c r="Z70" s="197">
        <f>Z82+Z95</f>
        <v>3796442.14</v>
      </c>
      <c r="AA70" s="6"/>
      <c r="AB70" s="3"/>
    </row>
    <row r="71" spans="1:28" ht="15" customHeight="1" x14ac:dyDescent="0.2">
      <c r="A71" s="11"/>
      <c r="B71" s="186"/>
      <c r="C71" s="65"/>
      <c r="D71" s="72"/>
      <c r="E71" s="193"/>
      <c r="F71" s="264" t="s">
        <v>80</v>
      </c>
      <c r="G71" s="265"/>
      <c r="H71" s="265"/>
      <c r="I71" s="265"/>
      <c r="J71" s="265"/>
      <c r="K71" s="265"/>
      <c r="L71" s="265"/>
      <c r="M71" s="265"/>
      <c r="N71" s="266"/>
      <c r="O71" s="53" t="s">
        <v>79</v>
      </c>
      <c r="P71" s="15" t="s">
        <v>7</v>
      </c>
      <c r="Q71" s="14" t="s">
        <v>24</v>
      </c>
      <c r="R71" s="13" t="s">
        <v>76</v>
      </c>
      <c r="S71" s="12" t="s">
        <v>3</v>
      </c>
      <c r="T71" s="15" t="s">
        <v>1</v>
      </c>
      <c r="U71" s="15" t="s">
        <v>1</v>
      </c>
      <c r="V71" s="119" t="s">
        <v>1</v>
      </c>
      <c r="W71" s="120"/>
      <c r="X71" s="121">
        <f>X72+X77</f>
        <v>2030052.15</v>
      </c>
      <c r="Y71" s="121">
        <f t="shared" ref="Y71:Z71" si="19">Y72+Y77</f>
        <v>2373000</v>
      </c>
      <c r="Z71" s="158">
        <f t="shared" si="19"/>
        <v>0</v>
      </c>
      <c r="AA71" s="6"/>
      <c r="AB71" s="3"/>
    </row>
    <row r="72" spans="1:28" ht="15" customHeight="1" x14ac:dyDescent="0.2">
      <c r="A72" s="11"/>
      <c r="B72" s="187"/>
      <c r="C72" s="66"/>
      <c r="D72" s="73"/>
      <c r="E72" s="194"/>
      <c r="F72" s="107"/>
      <c r="G72" s="264" t="s">
        <v>78</v>
      </c>
      <c r="H72" s="265"/>
      <c r="I72" s="265"/>
      <c r="J72" s="265"/>
      <c r="K72" s="265"/>
      <c r="L72" s="265"/>
      <c r="M72" s="265"/>
      <c r="N72" s="266"/>
      <c r="O72" s="53" t="s">
        <v>77</v>
      </c>
      <c r="P72" s="15" t="s">
        <v>7</v>
      </c>
      <c r="Q72" s="14" t="s">
        <v>24</v>
      </c>
      <c r="R72" s="13" t="s">
        <v>76</v>
      </c>
      <c r="S72" s="12" t="s">
        <v>75</v>
      </c>
      <c r="T72" s="15" t="s">
        <v>1</v>
      </c>
      <c r="U72" s="15" t="s">
        <v>1</v>
      </c>
      <c r="V72" s="119" t="s">
        <v>1</v>
      </c>
      <c r="W72" s="120"/>
      <c r="X72" s="121">
        <f t="shared" ref="X72:Z72" si="20">X73</f>
        <v>2030052.15</v>
      </c>
      <c r="Y72" s="121">
        <f t="shared" si="20"/>
        <v>0</v>
      </c>
      <c r="Z72" s="122">
        <f t="shared" si="20"/>
        <v>0</v>
      </c>
      <c r="AA72" s="6"/>
      <c r="AB72" s="3"/>
    </row>
    <row r="73" spans="1:28" ht="31.5" customHeight="1" x14ac:dyDescent="0.2">
      <c r="A73" s="11"/>
      <c r="B73" s="261" t="s">
        <v>83</v>
      </c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3"/>
      <c r="O73" s="53" t="s">
        <v>77</v>
      </c>
      <c r="P73" s="15" t="s">
        <v>7</v>
      </c>
      <c r="Q73" s="14" t="s">
        <v>24</v>
      </c>
      <c r="R73" s="13" t="s">
        <v>76</v>
      </c>
      <c r="S73" s="12" t="s">
        <v>75</v>
      </c>
      <c r="T73" s="15">
        <v>4</v>
      </c>
      <c r="U73" s="15">
        <v>9</v>
      </c>
      <c r="V73" s="119" t="s">
        <v>1</v>
      </c>
      <c r="W73" s="120"/>
      <c r="X73" s="121">
        <f>X74</f>
        <v>2030052.15</v>
      </c>
      <c r="Y73" s="121">
        <f>Y74</f>
        <v>0</v>
      </c>
      <c r="Z73" s="122">
        <f>Z74</f>
        <v>0</v>
      </c>
      <c r="AA73" s="6"/>
      <c r="AB73" s="3"/>
    </row>
    <row r="74" spans="1:28" ht="31.9" customHeight="1" x14ac:dyDescent="0.2">
      <c r="A74" s="11"/>
      <c r="B74" s="261" t="s">
        <v>38</v>
      </c>
      <c r="C74" s="262"/>
      <c r="D74" s="262"/>
      <c r="E74" s="262"/>
      <c r="F74" s="262"/>
      <c r="G74" s="262"/>
      <c r="H74" s="262"/>
      <c r="I74" s="262"/>
      <c r="J74" s="262"/>
      <c r="K74" s="262"/>
      <c r="L74" s="262"/>
      <c r="M74" s="262"/>
      <c r="N74" s="263"/>
      <c r="O74" s="53" t="s">
        <v>77</v>
      </c>
      <c r="P74" s="10" t="s">
        <v>7</v>
      </c>
      <c r="Q74" s="9" t="s">
        <v>24</v>
      </c>
      <c r="R74" s="8" t="s">
        <v>76</v>
      </c>
      <c r="S74" s="7" t="s">
        <v>75</v>
      </c>
      <c r="T74" s="10">
        <v>4</v>
      </c>
      <c r="U74" s="10">
        <v>9</v>
      </c>
      <c r="V74" s="123" t="s">
        <v>34</v>
      </c>
      <c r="W74" s="120"/>
      <c r="X74" s="124">
        <v>2030052.15</v>
      </c>
      <c r="Y74" s="124"/>
      <c r="Z74" s="125"/>
      <c r="AA74" s="6"/>
      <c r="AB74" s="3"/>
    </row>
    <row r="75" spans="1:28" ht="36.6" customHeight="1" x14ac:dyDescent="0.2">
      <c r="A75" s="11"/>
      <c r="B75" s="175"/>
      <c r="C75" s="151"/>
      <c r="D75" s="151"/>
      <c r="E75" s="151"/>
      <c r="F75" s="251"/>
      <c r="G75" s="251"/>
      <c r="H75" s="251"/>
      <c r="I75" s="251"/>
      <c r="J75" s="251"/>
      <c r="K75" s="251"/>
      <c r="L75" s="251"/>
      <c r="M75" s="251" t="s">
        <v>38</v>
      </c>
      <c r="N75" s="252"/>
      <c r="O75" s="53"/>
      <c r="P75" s="10">
        <v>85</v>
      </c>
      <c r="Q75" s="9">
        <v>2</v>
      </c>
      <c r="R75" s="8">
        <v>5</v>
      </c>
      <c r="S75" s="7" t="s">
        <v>190</v>
      </c>
      <c r="T75" s="10">
        <v>4</v>
      </c>
      <c r="U75" s="10">
        <v>9</v>
      </c>
      <c r="V75" s="123"/>
      <c r="W75" s="120"/>
      <c r="X75" s="121">
        <v>4804490</v>
      </c>
      <c r="Y75" s="121"/>
      <c r="Z75" s="133"/>
      <c r="AA75" s="6"/>
      <c r="AB75" s="249"/>
    </row>
    <row r="76" spans="1:28" ht="39.6" customHeight="1" x14ac:dyDescent="0.2">
      <c r="A76" s="11"/>
      <c r="B76" s="175"/>
      <c r="C76" s="151"/>
      <c r="D76" s="151"/>
      <c r="E76" s="151"/>
      <c r="F76" s="251"/>
      <c r="G76" s="251"/>
      <c r="H76" s="251"/>
      <c r="I76" s="251"/>
      <c r="J76" s="251"/>
      <c r="K76" s="251"/>
      <c r="L76" s="251"/>
      <c r="M76" s="251" t="s">
        <v>191</v>
      </c>
      <c r="N76" s="252"/>
      <c r="O76" s="53"/>
      <c r="P76" s="10">
        <v>85</v>
      </c>
      <c r="Q76" s="9">
        <v>2</v>
      </c>
      <c r="R76" s="8">
        <v>5</v>
      </c>
      <c r="S76" s="7" t="s">
        <v>190</v>
      </c>
      <c r="T76" s="10">
        <v>4</v>
      </c>
      <c r="U76" s="10">
        <v>90</v>
      </c>
      <c r="V76" s="123">
        <v>240</v>
      </c>
      <c r="W76" s="120"/>
      <c r="X76" s="129">
        <v>4804490</v>
      </c>
      <c r="Y76" s="129"/>
      <c r="Z76" s="124"/>
      <c r="AA76" s="6"/>
      <c r="AB76" s="249"/>
    </row>
    <row r="77" spans="1:28" ht="46.9" customHeight="1" x14ac:dyDescent="0.2">
      <c r="A77" s="11"/>
      <c r="B77" s="175"/>
      <c r="C77" s="151"/>
      <c r="D77" s="151"/>
      <c r="E77" s="151"/>
      <c r="F77" s="204"/>
      <c r="G77" s="204"/>
      <c r="H77" s="204"/>
      <c r="I77" s="204"/>
      <c r="J77" s="204"/>
      <c r="K77" s="204"/>
      <c r="L77" s="204"/>
      <c r="M77" s="204" t="s">
        <v>154</v>
      </c>
      <c r="N77" s="205"/>
      <c r="O77" s="53"/>
      <c r="P77" s="10" t="s">
        <v>7</v>
      </c>
      <c r="Q77" s="9" t="s">
        <v>24</v>
      </c>
      <c r="R77" s="8" t="s">
        <v>76</v>
      </c>
      <c r="S77" s="7" t="s">
        <v>155</v>
      </c>
      <c r="T77" s="10">
        <v>4</v>
      </c>
      <c r="U77" s="10">
        <v>9</v>
      </c>
      <c r="V77" s="123"/>
      <c r="W77" s="120"/>
      <c r="X77" s="176">
        <f>X78</f>
        <v>0</v>
      </c>
      <c r="Y77" s="176">
        <f t="shared" ref="Y77:Z77" si="21">Y78</f>
        <v>2373000</v>
      </c>
      <c r="Z77" s="157">
        <f t="shared" si="21"/>
        <v>0</v>
      </c>
      <c r="AA77" s="6"/>
      <c r="AB77" s="3"/>
    </row>
    <row r="78" spans="1:28" ht="31.5" customHeight="1" x14ac:dyDescent="0.2">
      <c r="A78" s="11"/>
      <c r="B78" s="175"/>
      <c r="C78" s="151"/>
      <c r="D78" s="151"/>
      <c r="E78" s="151"/>
      <c r="F78" s="204"/>
      <c r="G78" s="204"/>
      <c r="H78" s="204"/>
      <c r="I78" s="204"/>
      <c r="J78" s="204"/>
      <c r="K78" s="204"/>
      <c r="L78" s="204"/>
      <c r="M78" s="204" t="s">
        <v>38</v>
      </c>
      <c r="N78" s="205"/>
      <c r="O78" s="53"/>
      <c r="P78" s="10" t="s">
        <v>7</v>
      </c>
      <c r="Q78" s="9" t="s">
        <v>24</v>
      </c>
      <c r="R78" s="8" t="s">
        <v>76</v>
      </c>
      <c r="S78" s="7" t="s">
        <v>155</v>
      </c>
      <c r="T78" s="10">
        <v>4</v>
      </c>
      <c r="U78" s="10">
        <v>9</v>
      </c>
      <c r="V78" s="155">
        <v>240</v>
      </c>
      <c r="W78" s="120"/>
      <c r="X78" s="129"/>
      <c r="Y78" s="129">
        <v>2373000</v>
      </c>
      <c r="Z78" s="130"/>
      <c r="AA78" s="6"/>
      <c r="AB78" s="3"/>
    </row>
    <row r="79" spans="1:28" ht="29.25" customHeight="1" x14ac:dyDescent="0.2">
      <c r="A79" s="11"/>
      <c r="B79" s="69"/>
      <c r="C79" s="70"/>
      <c r="D79" s="71"/>
      <c r="E79" s="193"/>
      <c r="F79" s="264" t="s">
        <v>74</v>
      </c>
      <c r="G79" s="265"/>
      <c r="H79" s="265"/>
      <c r="I79" s="265"/>
      <c r="J79" s="265"/>
      <c r="K79" s="265"/>
      <c r="L79" s="265"/>
      <c r="M79" s="265"/>
      <c r="N79" s="266"/>
      <c r="O79" s="53" t="s">
        <v>73</v>
      </c>
      <c r="P79" s="17" t="s">
        <v>7</v>
      </c>
      <c r="Q79" s="45" t="s">
        <v>24</v>
      </c>
      <c r="R79" s="44" t="s">
        <v>70</v>
      </c>
      <c r="S79" s="46" t="s">
        <v>3</v>
      </c>
      <c r="T79" s="17" t="s">
        <v>1</v>
      </c>
      <c r="U79" s="17" t="s">
        <v>1</v>
      </c>
      <c r="V79" s="126" t="s">
        <v>1</v>
      </c>
      <c r="W79" s="120"/>
      <c r="X79" s="121">
        <f t="shared" ref="X79:Z80" si="22">X80</f>
        <v>3975938.26</v>
      </c>
      <c r="Y79" s="121">
        <f>Y80</f>
        <v>3696442.14</v>
      </c>
      <c r="Z79" s="122">
        <f t="shared" si="22"/>
        <v>3696442.14</v>
      </c>
      <c r="AA79" s="6"/>
      <c r="AB79" s="3"/>
    </row>
    <row r="80" spans="1:28" ht="29.25" customHeight="1" x14ac:dyDescent="0.2">
      <c r="A80" s="11"/>
      <c r="B80" s="187"/>
      <c r="C80" s="66"/>
      <c r="D80" s="73"/>
      <c r="E80" s="194"/>
      <c r="F80" s="107"/>
      <c r="G80" s="264" t="s">
        <v>72</v>
      </c>
      <c r="H80" s="265"/>
      <c r="I80" s="265"/>
      <c r="J80" s="265"/>
      <c r="K80" s="265"/>
      <c r="L80" s="265"/>
      <c r="M80" s="265"/>
      <c r="N80" s="266"/>
      <c r="O80" s="53" t="s">
        <v>71</v>
      </c>
      <c r="P80" s="15" t="s">
        <v>7</v>
      </c>
      <c r="Q80" s="14" t="s">
        <v>24</v>
      </c>
      <c r="R80" s="13" t="s">
        <v>70</v>
      </c>
      <c r="S80" s="12" t="s">
        <v>69</v>
      </c>
      <c r="T80" s="15" t="s">
        <v>1</v>
      </c>
      <c r="U80" s="15" t="s">
        <v>1</v>
      </c>
      <c r="V80" s="119" t="s">
        <v>1</v>
      </c>
      <c r="W80" s="120"/>
      <c r="X80" s="121">
        <f t="shared" si="22"/>
        <v>3975938.26</v>
      </c>
      <c r="Y80" s="121">
        <f>Y81</f>
        <v>3696442.14</v>
      </c>
      <c r="Z80" s="122">
        <f t="shared" si="22"/>
        <v>3696442.14</v>
      </c>
      <c r="AA80" s="6"/>
      <c r="AB80" s="3"/>
    </row>
    <row r="81" spans="1:28" ht="15" customHeight="1" x14ac:dyDescent="0.2">
      <c r="A81" s="11"/>
      <c r="B81" s="261" t="s">
        <v>83</v>
      </c>
      <c r="C81" s="262"/>
      <c r="D81" s="262"/>
      <c r="E81" s="262"/>
      <c r="F81" s="262"/>
      <c r="G81" s="262"/>
      <c r="H81" s="262"/>
      <c r="I81" s="262"/>
      <c r="J81" s="262"/>
      <c r="K81" s="262"/>
      <c r="L81" s="262"/>
      <c r="M81" s="262"/>
      <c r="N81" s="263"/>
      <c r="O81" s="53" t="s">
        <v>71</v>
      </c>
      <c r="P81" s="15" t="s">
        <v>7</v>
      </c>
      <c r="Q81" s="14" t="s">
        <v>24</v>
      </c>
      <c r="R81" s="13" t="s">
        <v>70</v>
      </c>
      <c r="S81" s="12" t="s">
        <v>69</v>
      </c>
      <c r="T81" s="15">
        <v>4</v>
      </c>
      <c r="U81" s="15">
        <v>9</v>
      </c>
      <c r="V81" s="119" t="s">
        <v>1</v>
      </c>
      <c r="W81" s="120"/>
      <c r="X81" s="121">
        <f>X82</f>
        <v>3975938.26</v>
      </c>
      <c r="Y81" s="121">
        <f>Y82</f>
        <v>3696442.14</v>
      </c>
      <c r="Z81" s="122">
        <f>Z82</f>
        <v>3696442.14</v>
      </c>
      <c r="AA81" s="6"/>
      <c r="AB81" s="3"/>
    </row>
    <row r="82" spans="1:28" ht="29.25" customHeight="1" x14ac:dyDescent="0.2">
      <c r="A82" s="11"/>
      <c r="B82" s="261" t="s">
        <v>38</v>
      </c>
      <c r="C82" s="262"/>
      <c r="D82" s="262"/>
      <c r="E82" s="262"/>
      <c r="F82" s="262"/>
      <c r="G82" s="262"/>
      <c r="H82" s="262"/>
      <c r="I82" s="262"/>
      <c r="J82" s="262"/>
      <c r="K82" s="262"/>
      <c r="L82" s="262"/>
      <c r="M82" s="262"/>
      <c r="N82" s="263"/>
      <c r="O82" s="53" t="s">
        <v>71</v>
      </c>
      <c r="P82" s="10" t="s">
        <v>7</v>
      </c>
      <c r="Q82" s="9" t="s">
        <v>24</v>
      </c>
      <c r="R82" s="8" t="s">
        <v>70</v>
      </c>
      <c r="S82" s="7" t="s">
        <v>69</v>
      </c>
      <c r="T82" s="10">
        <v>4</v>
      </c>
      <c r="U82" s="10">
        <v>9</v>
      </c>
      <c r="V82" s="123" t="s">
        <v>34</v>
      </c>
      <c r="W82" s="120"/>
      <c r="X82" s="124">
        <v>3975938.26</v>
      </c>
      <c r="Y82" s="124">
        <v>3696442.14</v>
      </c>
      <c r="Z82" s="154">
        <v>3696442.14</v>
      </c>
      <c r="AA82" s="6"/>
      <c r="AB82" s="3"/>
    </row>
    <row r="83" spans="1:28" ht="29.25" customHeight="1" x14ac:dyDescent="0.2">
      <c r="A83" s="11"/>
      <c r="B83" s="69"/>
      <c r="C83" s="70"/>
      <c r="D83" s="71"/>
      <c r="E83" s="269" t="s">
        <v>66</v>
      </c>
      <c r="F83" s="270"/>
      <c r="G83" s="270"/>
      <c r="H83" s="270"/>
      <c r="I83" s="270"/>
      <c r="J83" s="270"/>
      <c r="K83" s="270"/>
      <c r="L83" s="270"/>
      <c r="M83" s="270"/>
      <c r="N83" s="271"/>
      <c r="O83" s="53" t="s">
        <v>65</v>
      </c>
      <c r="P83" s="36" t="s">
        <v>7</v>
      </c>
      <c r="Q83" s="42" t="s">
        <v>60</v>
      </c>
      <c r="R83" s="41" t="s">
        <v>4</v>
      </c>
      <c r="S83" s="43" t="s">
        <v>3</v>
      </c>
      <c r="T83" s="36" t="s">
        <v>1</v>
      </c>
      <c r="U83" s="36" t="s">
        <v>1</v>
      </c>
      <c r="V83" s="192" t="s">
        <v>1</v>
      </c>
      <c r="W83" s="120"/>
      <c r="X83" s="121">
        <f t="shared" ref="X83:Z85" si="23">X84</f>
        <v>0</v>
      </c>
      <c r="Y83" s="121">
        <f t="shared" si="23"/>
        <v>0</v>
      </c>
      <c r="Z83" s="122">
        <f t="shared" si="23"/>
        <v>0</v>
      </c>
      <c r="AA83" s="6"/>
      <c r="AB83" s="3"/>
    </row>
    <row r="84" spans="1:28" ht="29.25" customHeight="1" x14ac:dyDescent="0.2">
      <c r="A84" s="11"/>
      <c r="B84" s="186"/>
      <c r="C84" s="65"/>
      <c r="D84" s="72"/>
      <c r="E84" s="193"/>
      <c r="F84" s="264" t="s">
        <v>64</v>
      </c>
      <c r="G84" s="265"/>
      <c r="H84" s="265"/>
      <c r="I84" s="265"/>
      <c r="J84" s="265"/>
      <c r="K84" s="265"/>
      <c r="L84" s="265"/>
      <c r="M84" s="265"/>
      <c r="N84" s="266"/>
      <c r="O84" s="53" t="s">
        <v>63</v>
      </c>
      <c r="P84" s="15" t="s">
        <v>7</v>
      </c>
      <c r="Q84" s="14" t="s">
        <v>60</v>
      </c>
      <c r="R84" s="13" t="s">
        <v>59</v>
      </c>
      <c r="S84" s="12" t="s">
        <v>3</v>
      </c>
      <c r="T84" s="15" t="s">
        <v>1</v>
      </c>
      <c r="U84" s="15" t="s">
        <v>1</v>
      </c>
      <c r="V84" s="119" t="s">
        <v>1</v>
      </c>
      <c r="W84" s="120"/>
      <c r="X84" s="121">
        <f t="shared" si="23"/>
        <v>0</v>
      </c>
      <c r="Y84" s="121">
        <f t="shared" si="23"/>
        <v>0</v>
      </c>
      <c r="Z84" s="122">
        <f t="shared" si="23"/>
        <v>0</v>
      </c>
      <c r="AA84" s="6"/>
      <c r="AB84" s="3"/>
    </row>
    <row r="85" spans="1:28" ht="15" customHeight="1" x14ac:dyDescent="0.2">
      <c r="A85" s="11"/>
      <c r="B85" s="187"/>
      <c r="C85" s="66"/>
      <c r="D85" s="73"/>
      <c r="E85" s="194"/>
      <c r="F85" s="107"/>
      <c r="G85" s="264" t="s">
        <v>62</v>
      </c>
      <c r="H85" s="265"/>
      <c r="I85" s="265"/>
      <c r="J85" s="265"/>
      <c r="K85" s="265"/>
      <c r="L85" s="265"/>
      <c r="M85" s="265"/>
      <c r="N85" s="266"/>
      <c r="O85" s="53" t="s">
        <v>61</v>
      </c>
      <c r="P85" s="15" t="s">
        <v>7</v>
      </c>
      <c r="Q85" s="14" t="s">
        <v>60</v>
      </c>
      <c r="R85" s="13" t="s">
        <v>59</v>
      </c>
      <c r="S85" s="12" t="s">
        <v>58</v>
      </c>
      <c r="T85" s="15" t="s">
        <v>1</v>
      </c>
      <c r="U85" s="15" t="s">
        <v>1</v>
      </c>
      <c r="V85" s="119" t="s">
        <v>1</v>
      </c>
      <c r="W85" s="120"/>
      <c r="X85" s="121">
        <f t="shared" si="23"/>
        <v>0</v>
      </c>
      <c r="Y85" s="121">
        <f t="shared" si="23"/>
        <v>0</v>
      </c>
      <c r="Z85" s="122">
        <f t="shared" si="23"/>
        <v>0</v>
      </c>
      <c r="AA85" s="6"/>
      <c r="AB85" s="3"/>
    </row>
    <row r="86" spans="1:28" ht="29.25" customHeight="1" x14ac:dyDescent="0.2">
      <c r="A86" s="11"/>
      <c r="B86" s="261" t="s">
        <v>67</v>
      </c>
      <c r="C86" s="262"/>
      <c r="D86" s="262"/>
      <c r="E86" s="262"/>
      <c r="F86" s="262"/>
      <c r="G86" s="262"/>
      <c r="H86" s="262"/>
      <c r="I86" s="262"/>
      <c r="J86" s="262"/>
      <c r="K86" s="262"/>
      <c r="L86" s="262"/>
      <c r="M86" s="262"/>
      <c r="N86" s="263"/>
      <c r="O86" s="53" t="s">
        <v>61</v>
      </c>
      <c r="P86" s="15" t="s">
        <v>7</v>
      </c>
      <c r="Q86" s="14" t="s">
        <v>60</v>
      </c>
      <c r="R86" s="13" t="s">
        <v>59</v>
      </c>
      <c r="S86" s="12" t="s">
        <v>58</v>
      </c>
      <c r="T86" s="15">
        <v>5</v>
      </c>
      <c r="U86" s="15">
        <v>1</v>
      </c>
      <c r="V86" s="119" t="s">
        <v>1</v>
      </c>
      <c r="W86" s="120"/>
      <c r="X86" s="121">
        <f>X87</f>
        <v>0</v>
      </c>
      <c r="Y86" s="121">
        <f>Y87</f>
        <v>0</v>
      </c>
      <c r="Z86" s="122">
        <f>Z87</f>
        <v>0</v>
      </c>
      <c r="AA86" s="6"/>
      <c r="AB86" s="3"/>
    </row>
    <row r="87" spans="1:28" ht="15" customHeight="1" x14ac:dyDescent="0.2">
      <c r="A87" s="11"/>
      <c r="B87" s="261" t="s">
        <v>38</v>
      </c>
      <c r="C87" s="262"/>
      <c r="D87" s="262"/>
      <c r="E87" s="262"/>
      <c r="F87" s="262"/>
      <c r="G87" s="262"/>
      <c r="H87" s="262"/>
      <c r="I87" s="262"/>
      <c r="J87" s="262"/>
      <c r="K87" s="262"/>
      <c r="L87" s="262"/>
      <c r="M87" s="262"/>
      <c r="N87" s="263"/>
      <c r="O87" s="53" t="s">
        <v>61</v>
      </c>
      <c r="P87" s="10" t="s">
        <v>7</v>
      </c>
      <c r="Q87" s="9" t="s">
        <v>60</v>
      </c>
      <c r="R87" s="8" t="s">
        <v>59</v>
      </c>
      <c r="S87" s="7" t="s">
        <v>58</v>
      </c>
      <c r="T87" s="10">
        <v>5</v>
      </c>
      <c r="U87" s="10">
        <v>1</v>
      </c>
      <c r="V87" s="123" t="s">
        <v>34</v>
      </c>
      <c r="W87" s="120"/>
      <c r="X87" s="124"/>
      <c r="Y87" s="124"/>
      <c r="Z87" s="154"/>
      <c r="AA87" s="6"/>
      <c r="AB87" s="3"/>
    </row>
    <row r="88" spans="1:28" ht="15" customHeight="1" x14ac:dyDescent="0.2">
      <c r="A88" s="11"/>
      <c r="B88" s="69"/>
      <c r="C88" s="70"/>
      <c r="D88" s="71"/>
      <c r="E88" s="269" t="s">
        <v>56</v>
      </c>
      <c r="F88" s="270"/>
      <c r="G88" s="270"/>
      <c r="H88" s="270"/>
      <c r="I88" s="270"/>
      <c r="J88" s="270"/>
      <c r="K88" s="270"/>
      <c r="L88" s="270"/>
      <c r="M88" s="270"/>
      <c r="N88" s="271"/>
      <c r="O88" s="53" t="s">
        <v>55</v>
      </c>
      <c r="P88" s="36" t="s">
        <v>7</v>
      </c>
      <c r="Q88" s="42" t="s">
        <v>50</v>
      </c>
      <c r="R88" s="41" t="s">
        <v>4</v>
      </c>
      <c r="S88" s="43" t="s">
        <v>3</v>
      </c>
      <c r="T88" s="36" t="s">
        <v>1</v>
      </c>
      <c r="U88" s="36" t="s">
        <v>1</v>
      </c>
      <c r="V88" s="192" t="s">
        <v>1</v>
      </c>
      <c r="W88" s="120"/>
      <c r="X88" s="121">
        <f>X91+X95</f>
        <v>644160</v>
      </c>
      <c r="Y88" s="121">
        <f>Y92</f>
        <v>100000</v>
      </c>
      <c r="Z88" s="122">
        <f>Z92</f>
        <v>100000</v>
      </c>
      <c r="AA88" s="6"/>
      <c r="AB88" s="3"/>
    </row>
    <row r="89" spans="1:28" ht="33" customHeight="1" x14ac:dyDescent="0.2">
      <c r="A89" s="11"/>
      <c r="B89" s="69"/>
      <c r="C89" s="70"/>
      <c r="D89" s="241"/>
      <c r="E89" s="242"/>
      <c r="F89" s="239"/>
      <c r="G89" s="239"/>
      <c r="H89" s="239"/>
      <c r="I89" s="239"/>
      <c r="J89" s="239"/>
      <c r="K89" s="239"/>
      <c r="L89" s="239"/>
      <c r="M89" s="235" t="s">
        <v>181</v>
      </c>
      <c r="N89" s="240"/>
      <c r="O89" s="53"/>
      <c r="P89" s="10" t="s">
        <v>7</v>
      </c>
      <c r="Q89" s="9" t="s">
        <v>50</v>
      </c>
      <c r="R89" s="8" t="s">
        <v>36</v>
      </c>
      <c r="S89" s="7" t="s">
        <v>49</v>
      </c>
      <c r="T89" s="10"/>
      <c r="U89" s="10"/>
      <c r="V89" s="123"/>
      <c r="W89" s="120"/>
      <c r="X89" s="121">
        <f>X90</f>
        <v>144160</v>
      </c>
      <c r="Y89" s="121"/>
      <c r="Z89" s="122"/>
      <c r="AA89" s="6"/>
      <c r="AB89" s="238"/>
    </row>
    <row r="90" spans="1:28" ht="34.15" customHeight="1" x14ac:dyDescent="0.2">
      <c r="A90" s="11"/>
      <c r="B90" s="69"/>
      <c r="C90" s="70"/>
      <c r="D90" s="241"/>
      <c r="E90" s="242"/>
      <c r="F90" s="239"/>
      <c r="G90" s="239"/>
      <c r="H90" s="239"/>
      <c r="I90" s="239"/>
      <c r="J90" s="239"/>
      <c r="K90" s="239"/>
      <c r="L90" s="239"/>
      <c r="M90" s="237" t="s">
        <v>180</v>
      </c>
      <c r="N90" s="240"/>
      <c r="O90" s="53"/>
      <c r="P90" s="10" t="s">
        <v>7</v>
      </c>
      <c r="Q90" s="9" t="s">
        <v>50</v>
      </c>
      <c r="R90" s="8" t="s">
        <v>36</v>
      </c>
      <c r="S90" s="7" t="s">
        <v>49</v>
      </c>
      <c r="T90" s="10"/>
      <c r="U90" s="10"/>
      <c r="V90" s="123"/>
      <c r="W90" s="120"/>
      <c r="X90" s="121">
        <f>X91</f>
        <v>144160</v>
      </c>
      <c r="Y90" s="121"/>
      <c r="Z90" s="122"/>
      <c r="AA90" s="6"/>
      <c r="AB90" s="238"/>
    </row>
    <row r="91" spans="1:28" ht="22.9" customHeight="1" x14ac:dyDescent="0.2">
      <c r="A91" s="11"/>
      <c r="B91" s="69"/>
      <c r="C91" s="70"/>
      <c r="D91" s="241"/>
      <c r="E91" s="242"/>
      <c r="F91" s="239"/>
      <c r="G91" s="239"/>
      <c r="H91" s="239"/>
      <c r="I91" s="239"/>
      <c r="J91" s="239"/>
      <c r="K91" s="239"/>
      <c r="L91" s="239"/>
      <c r="M91" s="239" t="s">
        <v>184</v>
      </c>
      <c r="N91" s="240"/>
      <c r="O91" s="53"/>
      <c r="P91" s="10" t="s">
        <v>7</v>
      </c>
      <c r="Q91" s="9" t="s">
        <v>50</v>
      </c>
      <c r="R91" s="8" t="s">
        <v>36</v>
      </c>
      <c r="S91" s="7" t="s">
        <v>49</v>
      </c>
      <c r="T91" s="10">
        <v>5</v>
      </c>
      <c r="U91" s="10">
        <v>2</v>
      </c>
      <c r="V91" s="155">
        <v>410</v>
      </c>
      <c r="W91" s="120"/>
      <c r="X91" s="229">
        <v>144160</v>
      </c>
      <c r="Y91" s="229">
        <v>100000</v>
      </c>
      <c r="Z91" s="230">
        <v>100000</v>
      </c>
      <c r="AA91" s="6"/>
      <c r="AB91" s="238"/>
    </row>
    <row r="92" spans="1:28" ht="15" customHeight="1" x14ac:dyDescent="0.2">
      <c r="A92" s="11"/>
      <c r="B92" s="186"/>
      <c r="C92" s="65"/>
      <c r="D92" s="72"/>
      <c r="E92" s="193"/>
      <c r="F92" s="264" t="s">
        <v>54</v>
      </c>
      <c r="G92" s="265"/>
      <c r="H92" s="265"/>
      <c r="I92" s="265"/>
      <c r="J92" s="265"/>
      <c r="K92" s="265"/>
      <c r="L92" s="265"/>
      <c r="M92" s="265"/>
      <c r="N92" s="266"/>
      <c r="O92" s="53" t="s">
        <v>53</v>
      </c>
      <c r="P92" s="15" t="s">
        <v>7</v>
      </c>
      <c r="Q92" s="14" t="s">
        <v>50</v>
      </c>
      <c r="R92" s="13" t="s">
        <v>36</v>
      </c>
      <c r="S92" s="12" t="s">
        <v>3</v>
      </c>
      <c r="T92" s="15" t="s">
        <v>1</v>
      </c>
      <c r="U92" s="15" t="s">
        <v>1</v>
      </c>
      <c r="V92" s="119" t="s">
        <v>1</v>
      </c>
      <c r="W92" s="120"/>
      <c r="X92" s="121">
        <f t="shared" ref="X92:Z93" si="24">X93</f>
        <v>500000</v>
      </c>
      <c r="Y92" s="121">
        <f t="shared" si="24"/>
        <v>100000</v>
      </c>
      <c r="Z92" s="122">
        <f t="shared" si="24"/>
        <v>100000</v>
      </c>
      <c r="AA92" s="6"/>
      <c r="AB92" s="3"/>
    </row>
    <row r="93" spans="1:28" ht="15" customHeight="1" x14ac:dyDescent="0.2">
      <c r="A93" s="11"/>
      <c r="B93" s="187"/>
      <c r="C93" s="66"/>
      <c r="D93" s="73"/>
      <c r="E93" s="194"/>
      <c r="F93" s="107"/>
      <c r="G93" s="264" t="s">
        <v>52</v>
      </c>
      <c r="H93" s="265"/>
      <c r="I93" s="265"/>
      <c r="J93" s="265"/>
      <c r="K93" s="265"/>
      <c r="L93" s="265"/>
      <c r="M93" s="265"/>
      <c r="N93" s="266"/>
      <c r="O93" s="53" t="s">
        <v>51</v>
      </c>
      <c r="P93" s="15" t="s">
        <v>7</v>
      </c>
      <c r="Q93" s="14" t="s">
        <v>50</v>
      </c>
      <c r="R93" s="13" t="s">
        <v>36</v>
      </c>
      <c r="S93" s="12" t="s">
        <v>49</v>
      </c>
      <c r="T93" s="15" t="s">
        <v>1</v>
      </c>
      <c r="U93" s="15" t="s">
        <v>1</v>
      </c>
      <c r="V93" s="119" t="s">
        <v>1</v>
      </c>
      <c r="W93" s="120"/>
      <c r="X93" s="121">
        <f t="shared" si="24"/>
        <v>500000</v>
      </c>
      <c r="Y93" s="121">
        <f t="shared" si="24"/>
        <v>100000</v>
      </c>
      <c r="Z93" s="122">
        <f t="shared" si="24"/>
        <v>100000</v>
      </c>
      <c r="AA93" s="6"/>
      <c r="AB93" s="3"/>
    </row>
    <row r="94" spans="1:28" ht="20.25" customHeight="1" x14ac:dyDescent="0.2">
      <c r="A94" s="11"/>
      <c r="B94" s="261" t="s">
        <v>57</v>
      </c>
      <c r="C94" s="262"/>
      <c r="D94" s="262"/>
      <c r="E94" s="262"/>
      <c r="F94" s="262"/>
      <c r="G94" s="262"/>
      <c r="H94" s="262"/>
      <c r="I94" s="262"/>
      <c r="J94" s="262"/>
      <c r="K94" s="262"/>
      <c r="L94" s="262"/>
      <c r="M94" s="262"/>
      <c r="N94" s="263"/>
      <c r="O94" s="53" t="s">
        <v>51</v>
      </c>
      <c r="P94" s="15" t="s">
        <v>7</v>
      </c>
      <c r="Q94" s="14" t="s">
        <v>50</v>
      </c>
      <c r="R94" s="13" t="s">
        <v>36</v>
      </c>
      <c r="S94" s="12" t="s">
        <v>49</v>
      </c>
      <c r="T94" s="15">
        <v>5</v>
      </c>
      <c r="U94" s="15">
        <v>2</v>
      </c>
      <c r="V94" s="119" t="s">
        <v>1</v>
      </c>
      <c r="W94" s="120"/>
      <c r="X94" s="121">
        <f>SUM(X95)</f>
        <v>500000</v>
      </c>
      <c r="Y94" s="121">
        <f t="shared" ref="Y94:Z94" si="25">SUM(Y95)</f>
        <v>100000</v>
      </c>
      <c r="Z94" s="173">
        <f t="shared" si="25"/>
        <v>100000</v>
      </c>
      <c r="AA94" s="6"/>
      <c r="AB94" s="3"/>
    </row>
    <row r="95" spans="1:28" ht="29.25" customHeight="1" x14ac:dyDescent="0.2">
      <c r="A95" s="11"/>
      <c r="B95" s="261" t="s">
        <v>38</v>
      </c>
      <c r="C95" s="262"/>
      <c r="D95" s="262"/>
      <c r="E95" s="262"/>
      <c r="F95" s="262"/>
      <c r="G95" s="262"/>
      <c r="H95" s="262"/>
      <c r="I95" s="262"/>
      <c r="J95" s="262"/>
      <c r="K95" s="262"/>
      <c r="L95" s="262"/>
      <c r="M95" s="262"/>
      <c r="N95" s="263"/>
      <c r="O95" s="53" t="s">
        <v>51</v>
      </c>
      <c r="P95" s="10" t="s">
        <v>7</v>
      </c>
      <c r="Q95" s="9" t="s">
        <v>50</v>
      </c>
      <c r="R95" s="8" t="s">
        <v>36</v>
      </c>
      <c r="S95" s="7" t="s">
        <v>49</v>
      </c>
      <c r="T95" s="10">
        <v>5</v>
      </c>
      <c r="U95" s="10">
        <v>2</v>
      </c>
      <c r="V95" s="123" t="s">
        <v>34</v>
      </c>
      <c r="W95" s="120"/>
      <c r="X95" s="229">
        <v>500000</v>
      </c>
      <c r="Y95" s="229">
        <v>100000</v>
      </c>
      <c r="Z95" s="230">
        <v>100000</v>
      </c>
      <c r="AA95" s="6"/>
      <c r="AB95" s="3"/>
    </row>
    <row r="96" spans="1:28" ht="15" customHeight="1" x14ac:dyDescent="0.2">
      <c r="A96" s="11"/>
      <c r="B96" s="69"/>
      <c r="C96" s="70"/>
      <c r="D96" s="71"/>
      <c r="E96" s="277" t="s">
        <v>47</v>
      </c>
      <c r="F96" s="278"/>
      <c r="G96" s="278"/>
      <c r="H96" s="278"/>
      <c r="I96" s="278"/>
      <c r="J96" s="278"/>
      <c r="K96" s="278"/>
      <c r="L96" s="278"/>
      <c r="M96" s="278"/>
      <c r="N96" s="279"/>
      <c r="O96" s="149" t="s">
        <v>46</v>
      </c>
      <c r="P96" s="36" t="s">
        <v>7</v>
      </c>
      <c r="Q96" s="42" t="s">
        <v>37</v>
      </c>
      <c r="R96" s="41" t="s">
        <v>4</v>
      </c>
      <c r="S96" s="43" t="s">
        <v>3</v>
      </c>
      <c r="T96" s="36">
        <v>5</v>
      </c>
      <c r="U96" s="36">
        <v>3</v>
      </c>
      <c r="V96" s="192" t="s">
        <v>1</v>
      </c>
      <c r="W96" s="153"/>
      <c r="X96" s="132">
        <f>X98</f>
        <v>22128749.039999999</v>
      </c>
      <c r="Y96" s="132">
        <f>Y98</f>
        <v>2808341.95</v>
      </c>
      <c r="Z96" s="231">
        <f>Z98</f>
        <v>1239580.8999999999</v>
      </c>
      <c r="AA96" s="6"/>
      <c r="AB96" s="3"/>
    </row>
    <row r="97" spans="1:28" ht="21.75" customHeight="1" x14ac:dyDescent="0.2">
      <c r="A97" s="11"/>
      <c r="B97" s="186"/>
      <c r="C97" s="65"/>
      <c r="D97" s="72"/>
      <c r="E97" s="193"/>
      <c r="F97" s="264" t="s">
        <v>45</v>
      </c>
      <c r="G97" s="265"/>
      <c r="H97" s="265"/>
      <c r="I97" s="265"/>
      <c r="J97" s="265"/>
      <c r="K97" s="265"/>
      <c r="L97" s="265"/>
      <c r="M97" s="265"/>
      <c r="N97" s="266"/>
      <c r="O97" s="53" t="s">
        <v>44</v>
      </c>
      <c r="P97" s="15" t="s">
        <v>7</v>
      </c>
      <c r="Q97" s="14" t="s">
        <v>37</v>
      </c>
      <c r="R97" s="13" t="s">
        <v>6</v>
      </c>
      <c r="S97" s="12" t="s">
        <v>3</v>
      </c>
      <c r="T97" s="15" t="s">
        <v>1</v>
      </c>
      <c r="U97" s="15" t="s">
        <v>1</v>
      </c>
      <c r="V97" s="119" t="s">
        <v>1</v>
      </c>
      <c r="W97" s="120"/>
      <c r="X97" s="121">
        <f t="shared" ref="X97:Z99" si="26">X98</f>
        <v>22128749.039999999</v>
      </c>
      <c r="Y97" s="121">
        <f t="shared" si="26"/>
        <v>2808341.95</v>
      </c>
      <c r="Z97" s="122">
        <f t="shared" si="26"/>
        <v>1239580.8999999999</v>
      </c>
      <c r="AA97" s="6"/>
      <c r="AB97" s="3"/>
    </row>
    <row r="98" spans="1:28" ht="15" customHeight="1" x14ac:dyDescent="0.2">
      <c r="A98" s="11"/>
      <c r="B98" s="187"/>
      <c r="C98" s="66"/>
      <c r="D98" s="73"/>
      <c r="E98" s="194"/>
      <c r="F98" s="107"/>
      <c r="G98" s="264" t="s">
        <v>43</v>
      </c>
      <c r="H98" s="265"/>
      <c r="I98" s="265"/>
      <c r="J98" s="265"/>
      <c r="K98" s="265"/>
      <c r="L98" s="265"/>
      <c r="M98" s="265"/>
      <c r="N98" s="266"/>
      <c r="O98" s="53" t="s">
        <v>42</v>
      </c>
      <c r="P98" s="15" t="s">
        <v>7</v>
      </c>
      <c r="Q98" s="14" t="s">
        <v>37</v>
      </c>
      <c r="R98" s="13" t="s">
        <v>6</v>
      </c>
      <c r="S98" s="12" t="s">
        <v>41</v>
      </c>
      <c r="T98" s="15" t="s">
        <v>1</v>
      </c>
      <c r="U98" s="15" t="s">
        <v>1</v>
      </c>
      <c r="V98" s="119" t="s">
        <v>1</v>
      </c>
      <c r="W98" s="120"/>
      <c r="X98" s="121">
        <f>X100+X103+X107+X110+X113</f>
        <v>22128749.039999999</v>
      </c>
      <c r="Y98" s="121">
        <f>Y104</f>
        <v>2808341.95</v>
      </c>
      <c r="Z98" s="122">
        <f>Z107</f>
        <v>1239580.8999999999</v>
      </c>
      <c r="AA98" s="6"/>
      <c r="AB98" s="3"/>
    </row>
    <row r="99" spans="1:28" ht="15" customHeight="1" x14ac:dyDescent="0.2">
      <c r="A99" s="11"/>
      <c r="B99" s="261" t="s">
        <v>48</v>
      </c>
      <c r="C99" s="262"/>
      <c r="D99" s="262"/>
      <c r="E99" s="262"/>
      <c r="F99" s="262"/>
      <c r="G99" s="262"/>
      <c r="H99" s="262"/>
      <c r="I99" s="262"/>
      <c r="J99" s="262"/>
      <c r="K99" s="262"/>
      <c r="L99" s="262"/>
      <c r="M99" s="262"/>
      <c r="N99" s="263"/>
      <c r="O99" s="53" t="s">
        <v>42</v>
      </c>
      <c r="P99" s="15" t="s">
        <v>7</v>
      </c>
      <c r="Q99" s="14" t="s">
        <v>37</v>
      </c>
      <c r="R99" s="13" t="s">
        <v>6</v>
      </c>
      <c r="S99" s="12" t="s">
        <v>41</v>
      </c>
      <c r="T99" s="15">
        <v>5</v>
      </c>
      <c r="U99" s="15">
        <v>3</v>
      </c>
      <c r="V99" s="119" t="s">
        <v>1</v>
      </c>
      <c r="W99" s="120"/>
      <c r="X99" s="121">
        <f t="shared" si="26"/>
        <v>312800.33</v>
      </c>
      <c r="Y99" s="121">
        <f>Y100</f>
        <v>0</v>
      </c>
      <c r="Z99" s="122">
        <f>Z100</f>
        <v>0</v>
      </c>
      <c r="AA99" s="6"/>
      <c r="AB99" s="3"/>
    </row>
    <row r="100" spans="1:28" ht="15" customHeight="1" x14ac:dyDescent="0.2">
      <c r="A100" s="11"/>
      <c r="B100" s="261" t="s">
        <v>38</v>
      </c>
      <c r="C100" s="262"/>
      <c r="D100" s="262"/>
      <c r="E100" s="262"/>
      <c r="F100" s="262"/>
      <c r="G100" s="262"/>
      <c r="H100" s="262"/>
      <c r="I100" s="262"/>
      <c r="J100" s="262"/>
      <c r="K100" s="262"/>
      <c r="L100" s="262"/>
      <c r="M100" s="262"/>
      <c r="N100" s="263"/>
      <c r="O100" s="53" t="s">
        <v>42</v>
      </c>
      <c r="P100" s="10" t="s">
        <v>7</v>
      </c>
      <c r="Q100" s="9" t="s">
        <v>37</v>
      </c>
      <c r="R100" s="8" t="s">
        <v>6</v>
      </c>
      <c r="S100" s="7" t="s">
        <v>41</v>
      </c>
      <c r="T100" s="10">
        <v>5</v>
      </c>
      <c r="U100" s="10">
        <v>3</v>
      </c>
      <c r="V100" s="123" t="s">
        <v>34</v>
      </c>
      <c r="W100" s="120"/>
      <c r="X100" s="256">
        <v>312800.33</v>
      </c>
      <c r="Y100" s="124"/>
      <c r="Z100" s="154"/>
      <c r="AA100" s="6"/>
      <c r="AB100" s="3"/>
    </row>
    <row r="101" spans="1:28" ht="15" customHeight="1" x14ac:dyDescent="0.25">
      <c r="A101" s="11"/>
      <c r="B101" s="175"/>
      <c r="C101" s="151"/>
      <c r="D101" s="151"/>
      <c r="E101" s="151"/>
      <c r="F101" s="151"/>
      <c r="G101" s="178"/>
      <c r="H101" s="178"/>
      <c r="I101" s="178"/>
      <c r="J101" s="178"/>
      <c r="K101" s="178"/>
      <c r="L101" s="178"/>
      <c r="M101" s="254"/>
      <c r="N101" s="253"/>
      <c r="O101" s="53"/>
      <c r="P101" s="10">
        <v>85</v>
      </c>
      <c r="Q101" s="9">
        <v>6</v>
      </c>
      <c r="R101" s="8">
        <v>1</v>
      </c>
      <c r="S101" s="7" t="s">
        <v>192</v>
      </c>
      <c r="T101" s="10"/>
      <c r="U101" s="10"/>
      <c r="V101" s="123"/>
      <c r="W101" s="120"/>
      <c r="X101" s="255">
        <f>X102</f>
        <v>2488273</v>
      </c>
      <c r="Y101" s="121"/>
      <c r="Z101" s="173"/>
      <c r="AA101" s="6"/>
      <c r="AB101" s="249"/>
    </row>
    <row r="102" spans="1:28" ht="15" customHeight="1" x14ac:dyDescent="0.25">
      <c r="A102" s="11"/>
      <c r="B102" s="175"/>
      <c r="C102" s="151"/>
      <c r="D102" s="151"/>
      <c r="E102" s="151"/>
      <c r="F102" s="151"/>
      <c r="G102" s="178"/>
      <c r="H102" s="178"/>
      <c r="I102" s="178"/>
      <c r="J102" s="178"/>
      <c r="K102" s="178"/>
      <c r="L102" s="178"/>
      <c r="M102" s="254"/>
      <c r="N102" s="253"/>
      <c r="O102" s="53"/>
      <c r="P102" s="10">
        <v>85</v>
      </c>
      <c r="Q102" s="9">
        <v>6</v>
      </c>
      <c r="R102" s="8">
        <v>1</v>
      </c>
      <c r="S102" s="7" t="s">
        <v>192</v>
      </c>
      <c r="T102" s="10">
        <v>5</v>
      </c>
      <c r="U102" s="10">
        <v>3</v>
      </c>
      <c r="V102" s="123"/>
      <c r="W102" s="120"/>
      <c r="X102" s="255">
        <f>X103</f>
        <v>2488273</v>
      </c>
      <c r="Y102" s="121"/>
      <c r="Z102" s="173"/>
      <c r="AA102" s="6"/>
      <c r="AB102" s="249"/>
    </row>
    <row r="103" spans="1:28" ht="15" customHeight="1" x14ac:dyDescent="0.25">
      <c r="A103" s="11"/>
      <c r="B103" s="175"/>
      <c r="C103" s="151"/>
      <c r="D103" s="151"/>
      <c r="E103" s="151"/>
      <c r="F103" s="151"/>
      <c r="G103" s="178"/>
      <c r="H103" s="178"/>
      <c r="I103" s="178"/>
      <c r="J103" s="178"/>
      <c r="K103" s="178"/>
      <c r="L103" s="178"/>
      <c r="M103" s="254"/>
      <c r="N103" s="253"/>
      <c r="O103" s="53"/>
      <c r="P103" s="10">
        <v>85</v>
      </c>
      <c r="Q103" s="9">
        <v>6</v>
      </c>
      <c r="R103" s="8">
        <v>1</v>
      </c>
      <c r="S103" s="7" t="s">
        <v>192</v>
      </c>
      <c r="T103" s="10">
        <v>5</v>
      </c>
      <c r="U103" s="10">
        <v>3</v>
      </c>
      <c r="V103" s="155">
        <v>410</v>
      </c>
      <c r="W103" s="120"/>
      <c r="X103" s="129">
        <v>2488273</v>
      </c>
      <c r="Y103" s="129"/>
      <c r="Z103" s="215"/>
      <c r="AA103" s="6"/>
      <c r="AB103" s="249"/>
    </row>
    <row r="104" spans="1:28" ht="15" customHeight="1" x14ac:dyDescent="0.2">
      <c r="A104" s="11"/>
      <c r="B104" s="175"/>
      <c r="C104" s="151"/>
      <c r="D104" s="151"/>
      <c r="E104" s="151"/>
      <c r="F104" s="151"/>
      <c r="G104" s="178"/>
      <c r="H104" s="178"/>
      <c r="I104" s="178"/>
      <c r="J104" s="178"/>
      <c r="K104" s="178"/>
      <c r="L104" s="178"/>
      <c r="M104" s="254" t="s">
        <v>40</v>
      </c>
      <c r="N104" s="253"/>
      <c r="O104" s="53"/>
      <c r="P104" s="17" t="s">
        <v>7</v>
      </c>
      <c r="Q104" s="45" t="s">
        <v>37</v>
      </c>
      <c r="R104" s="44" t="s">
        <v>36</v>
      </c>
      <c r="S104" s="46" t="s">
        <v>3</v>
      </c>
      <c r="T104" s="10"/>
      <c r="U104" s="10"/>
      <c r="V104" s="155"/>
      <c r="W104" s="120"/>
      <c r="X104" s="121">
        <f>X106</f>
        <v>1435111.71</v>
      </c>
      <c r="Y104" s="121">
        <f>Y106</f>
        <v>2808341.95</v>
      </c>
      <c r="Z104" s="173">
        <f>Z107</f>
        <v>1239580.8999999999</v>
      </c>
      <c r="AA104" s="6"/>
      <c r="AB104" s="249"/>
    </row>
    <row r="105" spans="1:28" ht="15" customHeight="1" x14ac:dyDescent="0.2">
      <c r="A105" s="11"/>
      <c r="B105" s="175"/>
      <c r="C105" s="151"/>
      <c r="D105" s="151"/>
      <c r="E105" s="151"/>
      <c r="F105" s="151"/>
      <c r="G105" s="178"/>
      <c r="H105" s="178"/>
      <c r="I105" s="178"/>
      <c r="J105" s="178"/>
      <c r="K105" s="178"/>
      <c r="L105" s="178"/>
      <c r="M105" s="254" t="s">
        <v>39</v>
      </c>
      <c r="N105" s="253"/>
      <c r="O105" s="53"/>
      <c r="P105" s="15" t="s">
        <v>7</v>
      </c>
      <c r="Q105" s="14" t="s">
        <v>37</v>
      </c>
      <c r="R105" s="13" t="s">
        <v>36</v>
      </c>
      <c r="S105" s="12" t="s">
        <v>35</v>
      </c>
      <c r="T105" s="10"/>
      <c r="U105" s="10"/>
      <c r="V105" s="155"/>
      <c r="W105" s="120"/>
      <c r="X105" s="121">
        <f>X107</f>
        <v>1435111.71</v>
      </c>
      <c r="Y105" s="121">
        <f>Y107</f>
        <v>2808341.95</v>
      </c>
      <c r="Z105" s="173">
        <f>Z107</f>
        <v>1239580.8999999999</v>
      </c>
      <c r="AA105" s="6"/>
      <c r="AB105" s="249"/>
    </row>
    <row r="106" spans="1:28" ht="15" customHeight="1" x14ac:dyDescent="0.2">
      <c r="A106" s="11"/>
      <c r="B106" s="175"/>
      <c r="C106" s="151"/>
      <c r="D106" s="151"/>
      <c r="E106" s="151"/>
      <c r="F106" s="151"/>
      <c r="G106" s="178"/>
      <c r="H106" s="178"/>
      <c r="I106" s="178"/>
      <c r="J106" s="178"/>
      <c r="K106" s="178"/>
      <c r="L106" s="178"/>
      <c r="M106" s="254" t="s">
        <v>48</v>
      </c>
      <c r="N106" s="253"/>
      <c r="O106" s="53"/>
      <c r="P106" s="15" t="s">
        <v>7</v>
      </c>
      <c r="Q106" s="14" t="s">
        <v>37</v>
      </c>
      <c r="R106" s="13" t="s">
        <v>36</v>
      </c>
      <c r="S106" s="12" t="s">
        <v>35</v>
      </c>
      <c r="T106" s="15">
        <v>5</v>
      </c>
      <c r="U106" s="15">
        <v>3</v>
      </c>
      <c r="V106" s="155"/>
      <c r="W106" s="120"/>
      <c r="X106" s="121">
        <f>X107</f>
        <v>1435111.71</v>
      </c>
      <c r="Y106" s="121">
        <f>Y107</f>
        <v>2808341.95</v>
      </c>
      <c r="Z106" s="173">
        <f>Z107</f>
        <v>1239580.8999999999</v>
      </c>
      <c r="AA106" s="6"/>
      <c r="AB106" s="249"/>
    </row>
    <row r="107" spans="1:28" ht="30" customHeight="1" x14ac:dyDescent="0.2">
      <c r="A107" s="11"/>
      <c r="B107" s="175"/>
      <c r="C107" s="151"/>
      <c r="D107" s="151"/>
      <c r="E107" s="151"/>
      <c r="F107" s="151"/>
      <c r="G107" s="178"/>
      <c r="H107" s="178"/>
      <c r="I107" s="178"/>
      <c r="J107" s="178"/>
      <c r="K107" s="178"/>
      <c r="L107" s="178"/>
      <c r="M107" s="254" t="s">
        <v>38</v>
      </c>
      <c r="N107" s="253"/>
      <c r="O107" s="53"/>
      <c r="P107" s="10" t="s">
        <v>7</v>
      </c>
      <c r="Q107" s="9" t="s">
        <v>37</v>
      </c>
      <c r="R107" s="8" t="s">
        <v>36</v>
      </c>
      <c r="S107" s="7" t="s">
        <v>35</v>
      </c>
      <c r="T107" s="10">
        <v>5</v>
      </c>
      <c r="U107" s="10">
        <v>3</v>
      </c>
      <c r="V107" s="123" t="s">
        <v>34</v>
      </c>
      <c r="W107" s="120"/>
      <c r="X107" s="124">
        <v>1435111.71</v>
      </c>
      <c r="Y107" s="124">
        <v>2808341.95</v>
      </c>
      <c r="Z107" s="154">
        <v>1239580.8999999999</v>
      </c>
      <c r="AA107" s="6"/>
      <c r="AB107" s="249"/>
    </row>
    <row r="108" spans="1:28" ht="21.6" customHeight="1" x14ac:dyDescent="0.2">
      <c r="A108" s="11"/>
      <c r="B108" s="175"/>
      <c r="C108" s="151"/>
      <c r="D108" s="151"/>
      <c r="E108" s="151"/>
      <c r="F108" s="151"/>
      <c r="G108" s="178"/>
      <c r="H108" s="178"/>
      <c r="I108" s="178"/>
      <c r="J108" s="178"/>
      <c r="K108" s="178"/>
      <c r="L108" s="178"/>
      <c r="M108" s="254" t="s">
        <v>182</v>
      </c>
      <c r="N108" s="253"/>
      <c r="O108" s="53"/>
      <c r="P108" s="10">
        <v>92</v>
      </c>
      <c r="Q108" s="9">
        <v>0</v>
      </c>
      <c r="R108" s="8">
        <v>2</v>
      </c>
      <c r="S108" s="7">
        <v>95032</v>
      </c>
      <c r="T108" s="10"/>
      <c r="U108" s="10"/>
      <c r="V108" s="123"/>
      <c r="W108" s="120"/>
      <c r="X108" s="121">
        <f>X109</f>
        <v>3152985</v>
      </c>
      <c r="Y108" s="121"/>
      <c r="Z108" s="173"/>
      <c r="AA108" s="6"/>
      <c r="AB108" s="249"/>
    </row>
    <row r="109" spans="1:28" ht="21" customHeight="1" x14ac:dyDescent="0.2">
      <c r="A109" s="11"/>
      <c r="B109" s="175"/>
      <c r="C109" s="151"/>
      <c r="D109" s="151"/>
      <c r="E109" s="151"/>
      <c r="F109" s="151"/>
      <c r="G109" s="178"/>
      <c r="H109" s="178"/>
      <c r="I109" s="178"/>
      <c r="J109" s="178"/>
      <c r="K109" s="178"/>
      <c r="L109" s="178"/>
      <c r="M109" s="254" t="s">
        <v>183</v>
      </c>
      <c r="N109" s="253"/>
      <c r="O109" s="53"/>
      <c r="P109" s="10">
        <v>92</v>
      </c>
      <c r="Q109" s="9">
        <v>0</v>
      </c>
      <c r="R109" s="8">
        <v>2</v>
      </c>
      <c r="S109" s="7">
        <v>95032</v>
      </c>
      <c r="T109" s="10">
        <v>5</v>
      </c>
      <c r="U109" s="10">
        <v>3</v>
      </c>
      <c r="V109" s="123"/>
      <c r="W109" s="120"/>
      <c r="X109" s="121">
        <f>X110</f>
        <v>3152985</v>
      </c>
      <c r="Y109" s="121"/>
      <c r="Z109" s="173"/>
      <c r="AA109" s="6"/>
      <c r="AB109" s="249"/>
    </row>
    <row r="110" spans="1:28" ht="30" customHeight="1" x14ac:dyDescent="0.2">
      <c r="A110" s="11"/>
      <c r="B110" s="175"/>
      <c r="C110" s="151"/>
      <c r="D110" s="151"/>
      <c r="E110" s="151"/>
      <c r="F110" s="151"/>
      <c r="G110" s="178"/>
      <c r="H110" s="178"/>
      <c r="I110" s="178"/>
      <c r="J110" s="178"/>
      <c r="K110" s="178"/>
      <c r="L110" s="178"/>
      <c r="M110" s="254" t="s">
        <v>191</v>
      </c>
      <c r="N110" s="253"/>
      <c r="O110" s="53"/>
      <c r="P110" s="10">
        <v>92</v>
      </c>
      <c r="Q110" s="9">
        <v>0</v>
      </c>
      <c r="R110" s="8">
        <v>2</v>
      </c>
      <c r="S110" s="7">
        <v>95032</v>
      </c>
      <c r="T110" s="10">
        <v>5</v>
      </c>
      <c r="U110" s="10">
        <v>3</v>
      </c>
      <c r="V110" s="155">
        <v>240</v>
      </c>
      <c r="W110" s="120"/>
      <c r="X110" s="129">
        <v>3152985</v>
      </c>
      <c r="Y110" s="129"/>
      <c r="Z110" s="215"/>
      <c r="AA110" s="6"/>
      <c r="AB110" s="249"/>
    </row>
    <row r="111" spans="1:28" ht="15" customHeight="1" x14ac:dyDescent="0.2">
      <c r="A111" s="11"/>
      <c r="B111" s="69"/>
      <c r="C111" s="151"/>
      <c r="D111" s="175"/>
      <c r="E111" s="175"/>
      <c r="F111" s="69"/>
      <c r="G111" s="68"/>
      <c r="H111" s="68"/>
      <c r="I111" s="68"/>
      <c r="J111" s="68"/>
      <c r="K111" s="68"/>
      <c r="L111" s="152"/>
      <c r="M111" s="236" t="s">
        <v>193</v>
      </c>
      <c r="N111" s="186"/>
      <c r="O111" s="53"/>
      <c r="P111" s="10">
        <v>92</v>
      </c>
      <c r="Q111" s="9">
        <v>0</v>
      </c>
      <c r="R111" s="8" t="s">
        <v>195</v>
      </c>
      <c r="S111" s="7">
        <v>55550</v>
      </c>
      <c r="T111" s="10"/>
      <c r="U111" s="10"/>
      <c r="V111" s="123"/>
      <c r="W111" s="120"/>
      <c r="X111" s="176">
        <f>X113</f>
        <v>14739579</v>
      </c>
      <c r="Y111" s="176"/>
      <c r="Z111" s="177"/>
      <c r="AA111" s="6"/>
      <c r="AB111" s="3"/>
    </row>
    <row r="112" spans="1:28" ht="15" customHeight="1" x14ac:dyDescent="0.2">
      <c r="A112" s="11"/>
      <c r="B112" s="69"/>
      <c r="C112" s="151"/>
      <c r="D112" s="175"/>
      <c r="E112" s="175"/>
      <c r="F112" s="69"/>
      <c r="G112" s="68"/>
      <c r="H112" s="68"/>
      <c r="I112" s="68"/>
      <c r="J112" s="68"/>
      <c r="K112" s="68"/>
      <c r="L112" s="152"/>
      <c r="M112" s="248" t="s">
        <v>194</v>
      </c>
      <c r="N112" s="250"/>
      <c r="O112" s="53"/>
      <c r="P112" s="10">
        <v>92</v>
      </c>
      <c r="Q112" s="9">
        <v>0</v>
      </c>
      <c r="R112" s="8" t="s">
        <v>195</v>
      </c>
      <c r="S112" s="7">
        <v>55550</v>
      </c>
      <c r="T112" s="10"/>
      <c r="U112" s="10"/>
      <c r="V112" s="123"/>
      <c r="W112" s="120"/>
      <c r="X112" s="176">
        <f>X113</f>
        <v>14739579</v>
      </c>
      <c r="Y112" s="176"/>
      <c r="Z112" s="177"/>
      <c r="AA112" s="6"/>
      <c r="AB112" s="249"/>
    </row>
    <row r="113" spans="1:28" ht="29.45" customHeight="1" x14ac:dyDescent="0.2">
      <c r="A113" s="11"/>
      <c r="B113" s="69"/>
      <c r="C113" s="151"/>
      <c r="D113" s="175"/>
      <c r="E113" s="175"/>
      <c r="F113" s="69"/>
      <c r="G113" s="68"/>
      <c r="H113" s="68"/>
      <c r="I113" s="68"/>
      <c r="J113" s="68"/>
      <c r="K113" s="68"/>
      <c r="L113" s="152"/>
      <c r="M113" s="248" t="s">
        <v>38</v>
      </c>
      <c r="N113" s="250"/>
      <c r="O113" s="53"/>
      <c r="P113" s="10">
        <v>92</v>
      </c>
      <c r="Q113" s="9">
        <v>0</v>
      </c>
      <c r="R113" s="8" t="s">
        <v>195</v>
      </c>
      <c r="S113" s="7">
        <v>55550</v>
      </c>
      <c r="T113" s="10">
        <v>5</v>
      </c>
      <c r="U113" s="10">
        <v>3</v>
      </c>
      <c r="V113" s="123">
        <v>240</v>
      </c>
      <c r="W113" s="120"/>
      <c r="X113" s="129">
        <v>14739579</v>
      </c>
      <c r="Y113" s="129"/>
      <c r="Z113" s="215" t="b">
        <f>X98=X100+X9</f>
        <v>0</v>
      </c>
      <c r="AA113" s="6"/>
      <c r="AB113" s="249"/>
    </row>
    <row r="114" spans="1:28" ht="15" customHeight="1" x14ac:dyDescent="0.2">
      <c r="A114" s="11"/>
      <c r="B114" s="69"/>
      <c r="C114" s="70"/>
      <c r="D114" s="71"/>
      <c r="E114" s="269" t="s">
        <v>20</v>
      </c>
      <c r="F114" s="270"/>
      <c r="G114" s="270"/>
      <c r="H114" s="270"/>
      <c r="I114" s="270"/>
      <c r="J114" s="270"/>
      <c r="K114" s="270"/>
      <c r="L114" s="270"/>
      <c r="M114" s="270"/>
      <c r="N114" s="271"/>
      <c r="O114" s="53" t="s">
        <v>19</v>
      </c>
      <c r="P114" s="36" t="s">
        <v>7</v>
      </c>
      <c r="Q114" s="42" t="s">
        <v>13</v>
      </c>
      <c r="R114" s="41" t="s">
        <v>4</v>
      </c>
      <c r="S114" s="43" t="s">
        <v>3</v>
      </c>
      <c r="T114" s="36" t="s">
        <v>1</v>
      </c>
      <c r="U114" s="36" t="s">
        <v>1</v>
      </c>
      <c r="V114" s="192" t="s">
        <v>1</v>
      </c>
      <c r="W114" s="120"/>
      <c r="X114" s="198">
        <f>X115+X119</f>
        <v>134994</v>
      </c>
      <c r="Y114" s="198">
        <f t="shared" ref="Y114:Z114" si="27">Y115+Y119</f>
        <v>134994</v>
      </c>
      <c r="Z114" s="197">
        <f t="shared" si="27"/>
        <v>134994</v>
      </c>
      <c r="AA114" s="6"/>
      <c r="AB114" s="3"/>
    </row>
    <row r="115" spans="1:28" ht="29.25" customHeight="1" x14ac:dyDescent="0.2">
      <c r="A115" s="11"/>
      <c r="B115" s="186"/>
      <c r="C115" s="65"/>
      <c r="D115" s="72"/>
      <c r="E115" s="193"/>
      <c r="F115" s="264" t="s">
        <v>18</v>
      </c>
      <c r="G115" s="265"/>
      <c r="H115" s="265"/>
      <c r="I115" s="265"/>
      <c r="J115" s="265"/>
      <c r="K115" s="265"/>
      <c r="L115" s="265"/>
      <c r="M115" s="265"/>
      <c r="N115" s="266"/>
      <c r="O115" s="53" t="s">
        <v>17</v>
      </c>
      <c r="P115" s="15" t="s">
        <v>7</v>
      </c>
      <c r="Q115" s="14" t="s">
        <v>13</v>
      </c>
      <c r="R115" s="13" t="s">
        <v>6</v>
      </c>
      <c r="S115" s="12" t="s">
        <v>3</v>
      </c>
      <c r="T115" s="15" t="s">
        <v>1</v>
      </c>
      <c r="U115" s="15" t="s">
        <v>1</v>
      </c>
      <c r="V115" s="119" t="s">
        <v>1</v>
      </c>
      <c r="W115" s="120"/>
      <c r="X115" s="121">
        <f t="shared" ref="X115:Z117" si="28">X116</f>
        <v>134994</v>
      </c>
      <c r="Y115" s="121">
        <f t="shared" si="28"/>
        <v>134994</v>
      </c>
      <c r="Z115" s="122">
        <f t="shared" si="28"/>
        <v>134994</v>
      </c>
      <c r="AA115" s="6"/>
      <c r="AB115" s="3"/>
    </row>
    <row r="116" spans="1:28" ht="15" customHeight="1" x14ac:dyDescent="0.2">
      <c r="A116" s="11"/>
      <c r="B116" s="187"/>
      <c r="C116" s="66"/>
      <c r="D116" s="73"/>
      <c r="E116" s="194"/>
      <c r="F116" s="107"/>
      <c r="G116" s="264" t="s">
        <v>16</v>
      </c>
      <c r="H116" s="265"/>
      <c r="I116" s="265"/>
      <c r="J116" s="265"/>
      <c r="K116" s="265"/>
      <c r="L116" s="265"/>
      <c r="M116" s="265"/>
      <c r="N116" s="266"/>
      <c r="O116" s="53" t="s">
        <v>14</v>
      </c>
      <c r="P116" s="15" t="s">
        <v>7</v>
      </c>
      <c r="Q116" s="14" t="s">
        <v>13</v>
      </c>
      <c r="R116" s="13" t="s">
        <v>6</v>
      </c>
      <c r="S116" s="12" t="s">
        <v>12</v>
      </c>
      <c r="T116" s="15" t="s">
        <v>1</v>
      </c>
      <c r="U116" s="15" t="s">
        <v>1</v>
      </c>
      <c r="V116" s="119" t="s">
        <v>1</v>
      </c>
      <c r="W116" s="120"/>
      <c r="X116" s="121">
        <f t="shared" si="28"/>
        <v>134994</v>
      </c>
      <c r="Y116" s="121">
        <f t="shared" si="28"/>
        <v>134994</v>
      </c>
      <c r="Z116" s="122">
        <f t="shared" si="28"/>
        <v>134994</v>
      </c>
      <c r="AA116" s="6"/>
      <c r="AB116" s="3"/>
    </row>
    <row r="117" spans="1:28" ht="17.25" customHeight="1" x14ac:dyDescent="0.2">
      <c r="A117" s="11"/>
      <c r="B117" s="261" t="s">
        <v>21</v>
      </c>
      <c r="C117" s="262"/>
      <c r="D117" s="262"/>
      <c r="E117" s="262"/>
      <c r="F117" s="262"/>
      <c r="G117" s="262"/>
      <c r="H117" s="262"/>
      <c r="I117" s="262"/>
      <c r="J117" s="262"/>
      <c r="K117" s="262"/>
      <c r="L117" s="262"/>
      <c r="M117" s="262"/>
      <c r="N117" s="263"/>
      <c r="O117" s="53" t="s">
        <v>14</v>
      </c>
      <c r="P117" s="15" t="s">
        <v>7</v>
      </c>
      <c r="Q117" s="14" t="s">
        <v>13</v>
      </c>
      <c r="R117" s="13" t="s">
        <v>6</v>
      </c>
      <c r="S117" s="12" t="s">
        <v>12</v>
      </c>
      <c r="T117" s="15">
        <v>10</v>
      </c>
      <c r="U117" s="15">
        <v>1</v>
      </c>
      <c r="V117" s="119" t="s">
        <v>1</v>
      </c>
      <c r="W117" s="120"/>
      <c r="X117" s="121">
        <f t="shared" si="28"/>
        <v>134994</v>
      </c>
      <c r="Y117" s="121">
        <f t="shared" si="28"/>
        <v>134994</v>
      </c>
      <c r="Z117" s="122">
        <f t="shared" si="28"/>
        <v>134994</v>
      </c>
      <c r="AA117" s="6"/>
      <c r="AB117" s="3"/>
    </row>
    <row r="118" spans="1:28" ht="15" customHeight="1" x14ac:dyDescent="0.2">
      <c r="A118" s="11"/>
      <c r="B118" s="261" t="s">
        <v>15</v>
      </c>
      <c r="C118" s="262"/>
      <c r="D118" s="262"/>
      <c r="E118" s="262"/>
      <c r="F118" s="262"/>
      <c r="G118" s="262"/>
      <c r="H118" s="262"/>
      <c r="I118" s="262"/>
      <c r="J118" s="262"/>
      <c r="K118" s="262"/>
      <c r="L118" s="262"/>
      <c r="M118" s="262"/>
      <c r="N118" s="263"/>
      <c r="O118" s="53" t="s">
        <v>14</v>
      </c>
      <c r="P118" s="10" t="s">
        <v>7</v>
      </c>
      <c r="Q118" s="9" t="s">
        <v>13</v>
      </c>
      <c r="R118" s="8" t="s">
        <v>6</v>
      </c>
      <c r="S118" s="7" t="s">
        <v>12</v>
      </c>
      <c r="T118" s="10">
        <v>10</v>
      </c>
      <c r="U118" s="10">
        <v>1</v>
      </c>
      <c r="V118" s="123" t="s">
        <v>11</v>
      </c>
      <c r="W118" s="120"/>
      <c r="X118" s="124">
        <v>134994</v>
      </c>
      <c r="Y118" s="124">
        <v>134994</v>
      </c>
      <c r="Z118" s="124">
        <v>134994</v>
      </c>
      <c r="AA118" s="6"/>
      <c r="AB118" s="3"/>
    </row>
    <row r="119" spans="1:28" ht="15" customHeight="1" x14ac:dyDescent="0.2">
      <c r="A119" s="11"/>
      <c r="B119" s="69"/>
      <c r="C119" s="151"/>
      <c r="D119" s="69"/>
      <c r="E119" s="69"/>
      <c r="F119" s="68"/>
      <c r="G119" s="68"/>
      <c r="H119" s="68"/>
      <c r="I119" s="68"/>
      <c r="J119" s="68"/>
      <c r="K119" s="68"/>
      <c r="L119" s="152"/>
      <c r="M119" s="189" t="s">
        <v>139</v>
      </c>
      <c r="N119" s="186"/>
      <c r="O119" s="53"/>
      <c r="P119" s="10">
        <v>85</v>
      </c>
      <c r="Q119" s="9" t="s">
        <v>13</v>
      </c>
      <c r="R119" s="8">
        <v>2</v>
      </c>
      <c r="S119" s="7">
        <v>0</v>
      </c>
      <c r="T119" s="10"/>
      <c r="U119" s="10"/>
      <c r="V119" s="123"/>
      <c r="W119" s="120"/>
      <c r="X119" s="156">
        <f>X120</f>
        <v>0</v>
      </c>
      <c r="Y119" s="156">
        <f t="shared" ref="Y119:Z119" si="29">Y120</f>
        <v>0</v>
      </c>
      <c r="Z119" s="157">
        <f t="shared" si="29"/>
        <v>0</v>
      </c>
      <c r="AA119" s="6"/>
      <c r="AB119" s="3"/>
    </row>
    <row r="120" spans="1:28" ht="15" customHeight="1" x14ac:dyDescent="0.2">
      <c r="A120" s="11"/>
      <c r="B120" s="69"/>
      <c r="C120" s="151"/>
      <c r="D120" s="69"/>
      <c r="E120" s="69"/>
      <c r="F120" s="68"/>
      <c r="G120" s="68"/>
      <c r="H120" s="68"/>
      <c r="I120" s="68"/>
      <c r="J120" s="68"/>
      <c r="K120" s="68"/>
      <c r="L120" s="152"/>
      <c r="M120" s="189" t="s">
        <v>140</v>
      </c>
      <c r="N120" s="186"/>
      <c r="O120" s="53"/>
      <c r="P120" s="10">
        <v>85</v>
      </c>
      <c r="Q120" s="9" t="s">
        <v>13</v>
      </c>
      <c r="R120" s="8">
        <v>2</v>
      </c>
      <c r="S120" s="7">
        <v>20010</v>
      </c>
      <c r="T120" s="10"/>
      <c r="U120" s="10"/>
      <c r="V120" s="123"/>
      <c r="W120" s="120"/>
      <c r="X120" s="156">
        <f>X121</f>
        <v>0</v>
      </c>
      <c r="Y120" s="156">
        <f>Y121</f>
        <v>0</v>
      </c>
      <c r="Z120" s="157">
        <f>Z121</f>
        <v>0</v>
      </c>
      <c r="AA120" s="6"/>
      <c r="AB120" s="3"/>
    </row>
    <row r="121" spans="1:28" ht="31.5" customHeight="1" x14ac:dyDescent="0.2">
      <c r="A121" s="11"/>
      <c r="B121" s="69"/>
      <c r="C121" s="151"/>
      <c r="D121" s="69"/>
      <c r="E121" s="69"/>
      <c r="F121" s="68"/>
      <c r="G121" s="68"/>
      <c r="H121" s="68"/>
      <c r="I121" s="68"/>
      <c r="J121" s="68"/>
      <c r="K121" s="68"/>
      <c r="L121" s="152"/>
      <c r="M121" s="189" t="s">
        <v>10</v>
      </c>
      <c r="N121" s="186"/>
      <c r="O121" s="53"/>
      <c r="P121" s="10">
        <v>85</v>
      </c>
      <c r="Q121" s="9" t="s">
        <v>13</v>
      </c>
      <c r="R121" s="8">
        <v>2</v>
      </c>
      <c r="S121" s="7">
        <v>20010</v>
      </c>
      <c r="T121" s="10">
        <v>10</v>
      </c>
      <c r="U121" s="10">
        <v>3</v>
      </c>
      <c r="V121" s="123"/>
      <c r="W121" s="120"/>
      <c r="X121" s="156">
        <f>X122+X123</f>
        <v>0</v>
      </c>
      <c r="Y121" s="156">
        <f t="shared" ref="Y121:Z121" si="30">Y122+Y123</f>
        <v>0</v>
      </c>
      <c r="Z121" s="157">
        <f t="shared" si="30"/>
        <v>0</v>
      </c>
      <c r="AA121" s="6"/>
      <c r="AB121" s="3"/>
    </row>
    <row r="122" spans="1:28" ht="15" customHeight="1" x14ac:dyDescent="0.2">
      <c r="A122" s="11"/>
      <c r="B122" s="69"/>
      <c r="C122" s="151"/>
      <c r="D122" s="69"/>
      <c r="E122" s="69"/>
      <c r="F122" s="68"/>
      <c r="G122" s="68"/>
      <c r="H122" s="68"/>
      <c r="I122" s="68"/>
      <c r="J122" s="68"/>
      <c r="K122" s="68"/>
      <c r="L122" s="152"/>
      <c r="M122" s="189" t="s">
        <v>8</v>
      </c>
      <c r="N122" s="186"/>
      <c r="O122" s="53"/>
      <c r="P122" s="10">
        <v>85</v>
      </c>
      <c r="Q122" s="9" t="s">
        <v>13</v>
      </c>
      <c r="R122" s="8">
        <v>2</v>
      </c>
      <c r="S122" s="7">
        <v>20010</v>
      </c>
      <c r="T122" s="10">
        <v>10</v>
      </c>
      <c r="U122" s="10">
        <v>3</v>
      </c>
      <c r="V122" s="155">
        <v>320</v>
      </c>
      <c r="W122" s="120"/>
      <c r="X122" s="124"/>
      <c r="Y122" s="124"/>
      <c r="Z122" s="154"/>
      <c r="AA122" s="6"/>
      <c r="AB122" s="3"/>
    </row>
    <row r="123" spans="1:28" ht="15" customHeight="1" x14ac:dyDescent="0.2">
      <c r="A123" s="11"/>
      <c r="B123" s="69"/>
      <c r="C123" s="151"/>
      <c r="D123" s="175"/>
      <c r="E123" s="151"/>
      <c r="F123" s="178"/>
      <c r="G123" s="178"/>
      <c r="H123" s="178"/>
      <c r="I123" s="178"/>
      <c r="J123" s="178"/>
      <c r="K123" s="178"/>
      <c r="L123" s="178"/>
      <c r="M123" s="151" t="s">
        <v>163</v>
      </c>
      <c r="N123" s="201"/>
      <c r="O123" s="149"/>
      <c r="P123" s="10">
        <v>85</v>
      </c>
      <c r="Q123" s="9" t="s">
        <v>13</v>
      </c>
      <c r="R123" s="8">
        <v>2</v>
      </c>
      <c r="S123" s="7">
        <v>20010</v>
      </c>
      <c r="T123" s="10">
        <v>10</v>
      </c>
      <c r="U123" s="10">
        <v>3</v>
      </c>
      <c r="V123" s="155">
        <v>360</v>
      </c>
      <c r="W123" s="120"/>
      <c r="X123" s="124"/>
      <c r="Y123" s="124"/>
      <c r="Z123" s="154"/>
      <c r="AA123" s="6"/>
      <c r="AB123" s="3"/>
    </row>
    <row r="124" spans="1:28" ht="62.25" customHeight="1" x14ac:dyDescent="0.2">
      <c r="A124" s="11"/>
      <c r="B124" s="69"/>
      <c r="C124" s="70"/>
      <c r="D124" s="283" t="s">
        <v>168</v>
      </c>
      <c r="E124" s="284"/>
      <c r="F124" s="284"/>
      <c r="G124" s="284"/>
      <c r="H124" s="284"/>
      <c r="I124" s="284"/>
      <c r="J124" s="284"/>
      <c r="K124" s="284"/>
      <c r="L124" s="284"/>
      <c r="M124" s="284"/>
      <c r="N124" s="285"/>
      <c r="O124" s="149" t="s">
        <v>99</v>
      </c>
      <c r="P124" s="16" t="s">
        <v>92</v>
      </c>
      <c r="Q124" s="48" t="s">
        <v>5</v>
      </c>
      <c r="R124" s="47" t="s">
        <v>4</v>
      </c>
      <c r="S124" s="49" t="s">
        <v>3</v>
      </c>
      <c r="T124" s="16" t="s">
        <v>1</v>
      </c>
      <c r="U124" s="16" t="s">
        <v>1</v>
      </c>
      <c r="V124" s="131" t="s">
        <v>1</v>
      </c>
      <c r="W124" s="153"/>
      <c r="X124" s="132">
        <f>X125+X138+X134+X143</f>
        <v>10497730</v>
      </c>
      <c r="Y124" s="132">
        <f t="shared" ref="Y124:Z124" si="31">Y125+Y138+Y134+Y143</f>
        <v>10033270</v>
      </c>
      <c r="Z124" s="174">
        <f t="shared" si="31"/>
        <v>10039565</v>
      </c>
      <c r="AA124" s="6"/>
      <c r="AB124" s="3"/>
    </row>
    <row r="125" spans="1:28" ht="33" customHeight="1" x14ac:dyDescent="0.2">
      <c r="A125" s="11"/>
      <c r="B125" s="186"/>
      <c r="C125" s="65"/>
      <c r="D125" s="71"/>
      <c r="E125" s="193"/>
      <c r="F125" s="264" t="s">
        <v>114</v>
      </c>
      <c r="G125" s="265"/>
      <c r="H125" s="265"/>
      <c r="I125" s="265"/>
      <c r="J125" s="265"/>
      <c r="K125" s="265"/>
      <c r="L125" s="265"/>
      <c r="M125" s="265"/>
      <c r="N125" s="266"/>
      <c r="O125" s="53" t="s">
        <v>113</v>
      </c>
      <c r="P125" s="15" t="s">
        <v>92</v>
      </c>
      <c r="Q125" s="14" t="s">
        <v>5</v>
      </c>
      <c r="R125" s="13" t="s">
        <v>6</v>
      </c>
      <c r="S125" s="12" t="s">
        <v>3</v>
      </c>
      <c r="T125" s="15" t="s">
        <v>1</v>
      </c>
      <c r="U125" s="15" t="s">
        <v>1</v>
      </c>
      <c r="V125" s="119" t="s">
        <v>1</v>
      </c>
      <c r="W125" s="120"/>
      <c r="X125" s="121">
        <f>X129+X126</f>
        <v>5998778</v>
      </c>
      <c r="Y125" s="121">
        <f t="shared" ref="Y125:Z125" si="32">Y129+Y126</f>
        <v>5932778</v>
      </c>
      <c r="Z125" s="173">
        <f t="shared" si="32"/>
        <v>5932778</v>
      </c>
      <c r="AA125" s="6"/>
      <c r="AB125" s="3"/>
    </row>
    <row r="126" spans="1:28" ht="21.75" customHeight="1" x14ac:dyDescent="0.2">
      <c r="A126" s="11"/>
      <c r="B126" s="206"/>
      <c r="C126" s="66"/>
      <c r="D126" s="67"/>
      <c r="E126" s="208"/>
      <c r="F126" s="107"/>
      <c r="G126" s="202"/>
      <c r="H126" s="202"/>
      <c r="I126" s="202"/>
      <c r="J126" s="202"/>
      <c r="K126" s="202"/>
      <c r="L126" s="202"/>
      <c r="M126" s="202" t="s">
        <v>158</v>
      </c>
      <c r="N126" s="203"/>
      <c r="O126" s="53"/>
      <c r="P126" s="15" t="s">
        <v>92</v>
      </c>
      <c r="Q126" s="14" t="s">
        <v>5</v>
      </c>
      <c r="R126" s="13" t="s">
        <v>6</v>
      </c>
      <c r="S126" s="12">
        <v>10001</v>
      </c>
      <c r="T126" s="15"/>
      <c r="U126" s="15"/>
      <c r="V126" s="119"/>
      <c r="W126" s="120"/>
      <c r="X126" s="121">
        <f>X127</f>
        <v>1419732</v>
      </c>
      <c r="Y126" s="121">
        <f t="shared" ref="Y126:Z126" si="33">Y127</f>
        <v>1419732</v>
      </c>
      <c r="Z126" s="173">
        <f t="shared" si="33"/>
        <v>1419732</v>
      </c>
      <c r="AA126" s="6"/>
      <c r="AB126" s="3"/>
    </row>
    <row r="127" spans="1:28" ht="33" customHeight="1" x14ac:dyDescent="0.2">
      <c r="A127" s="11"/>
      <c r="B127" s="206"/>
      <c r="C127" s="66"/>
      <c r="D127" s="67"/>
      <c r="E127" s="208"/>
      <c r="F127" s="107"/>
      <c r="G127" s="202"/>
      <c r="H127" s="202"/>
      <c r="I127" s="202"/>
      <c r="J127" s="202"/>
      <c r="K127" s="202"/>
      <c r="L127" s="202"/>
      <c r="M127" s="202" t="s">
        <v>117</v>
      </c>
      <c r="N127" s="203"/>
      <c r="O127" s="53"/>
      <c r="P127" s="15" t="s">
        <v>92</v>
      </c>
      <c r="Q127" s="14" t="s">
        <v>5</v>
      </c>
      <c r="R127" s="13" t="s">
        <v>6</v>
      </c>
      <c r="S127" s="12">
        <v>10001</v>
      </c>
      <c r="T127" s="15">
        <v>1</v>
      </c>
      <c r="U127" s="15">
        <v>2</v>
      </c>
      <c r="V127" s="119"/>
      <c r="W127" s="120"/>
      <c r="X127" s="226">
        <f>X128</f>
        <v>1419732</v>
      </c>
      <c r="Y127" s="226">
        <f t="shared" ref="Y127:Z127" si="34">Y128</f>
        <v>1419732</v>
      </c>
      <c r="Z127" s="228">
        <f t="shared" si="34"/>
        <v>1419732</v>
      </c>
      <c r="AA127" s="6"/>
      <c r="AB127" s="3"/>
    </row>
    <row r="128" spans="1:28" ht="33" customHeight="1" x14ac:dyDescent="0.2">
      <c r="A128" s="11"/>
      <c r="B128" s="206"/>
      <c r="C128" s="66"/>
      <c r="D128" s="67"/>
      <c r="E128" s="208"/>
      <c r="F128" s="107"/>
      <c r="G128" s="202"/>
      <c r="H128" s="202"/>
      <c r="I128" s="202"/>
      <c r="J128" s="202"/>
      <c r="K128" s="202"/>
      <c r="L128" s="202"/>
      <c r="M128" s="202" t="s">
        <v>95</v>
      </c>
      <c r="N128" s="203"/>
      <c r="O128" s="53"/>
      <c r="P128" s="15" t="s">
        <v>92</v>
      </c>
      <c r="Q128" s="14" t="s">
        <v>5</v>
      </c>
      <c r="R128" s="13" t="s">
        <v>6</v>
      </c>
      <c r="S128" s="12">
        <v>10001</v>
      </c>
      <c r="T128" s="15">
        <v>1</v>
      </c>
      <c r="U128" s="15">
        <v>2</v>
      </c>
      <c r="V128" s="169">
        <v>120</v>
      </c>
      <c r="W128" s="120"/>
      <c r="X128" s="209">
        <v>1419732</v>
      </c>
      <c r="Y128" s="209">
        <v>1419732</v>
      </c>
      <c r="Z128" s="216">
        <v>1419732</v>
      </c>
      <c r="AA128" s="6"/>
      <c r="AB128" s="3"/>
    </row>
    <row r="129" spans="1:28" ht="20.25" customHeight="1" x14ac:dyDescent="0.2">
      <c r="A129" s="11"/>
      <c r="B129" s="187"/>
      <c r="C129" s="66"/>
      <c r="D129" s="73"/>
      <c r="E129" s="194"/>
      <c r="F129" s="107"/>
      <c r="G129" s="264" t="s">
        <v>112</v>
      </c>
      <c r="H129" s="265"/>
      <c r="I129" s="265"/>
      <c r="J129" s="265"/>
      <c r="K129" s="265"/>
      <c r="L129" s="265"/>
      <c r="M129" s="265"/>
      <c r="N129" s="266"/>
      <c r="O129" s="53" t="s">
        <v>111</v>
      </c>
      <c r="P129" s="15" t="s">
        <v>92</v>
      </c>
      <c r="Q129" s="14" t="s">
        <v>5</v>
      </c>
      <c r="R129" s="13" t="s">
        <v>6</v>
      </c>
      <c r="S129" s="12" t="s">
        <v>110</v>
      </c>
      <c r="T129" s="15" t="s">
        <v>1</v>
      </c>
      <c r="U129" s="15" t="s">
        <v>1</v>
      </c>
      <c r="V129" s="119" t="s">
        <v>1</v>
      </c>
      <c r="W129" s="120"/>
      <c r="X129" s="121">
        <f t="shared" ref="X129:Z129" si="35">X130</f>
        <v>4579046</v>
      </c>
      <c r="Y129" s="121">
        <f t="shared" si="35"/>
        <v>4513046</v>
      </c>
      <c r="Z129" s="122">
        <f t="shared" si="35"/>
        <v>4513046</v>
      </c>
      <c r="AA129" s="6"/>
      <c r="AB129" s="3"/>
    </row>
    <row r="130" spans="1:28" ht="29.25" customHeight="1" x14ac:dyDescent="0.2">
      <c r="A130" s="11"/>
      <c r="B130" s="261" t="s">
        <v>115</v>
      </c>
      <c r="C130" s="262"/>
      <c r="D130" s="262"/>
      <c r="E130" s="262"/>
      <c r="F130" s="262"/>
      <c r="G130" s="262"/>
      <c r="H130" s="262"/>
      <c r="I130" s="262"/>
      <c r="J130" s="262"/>
      <c r="K130" s="262"/>
      <c r="L130" s="262"/>
      <c r="M130" s="262"/>
      <c r="N130" s="263"/>
      <c r="O130" s="53" t="s">
        <v>111</v>
      </c>
      <c r="P130" s="15" t="s">
        <v>92</v>
      </c>
      <c r="Q130" s="14" t="s">
        <v>5</v>
      </c>
      <c r="R130" s="13" t="s">
        <v>6</v>
      </c>
      <c r="S130" s="12" t="s">
        <v>110</v>
      </c>
      <c r="T130" s="15">
        <v>1</v>
      </c>
      <c r="U130" s="15">
        <v>4</v>
      </c>
      <c r="V130" s="119" t="s">
        <v>1</v>
      </c>
      <c r="W130" s="120"/>
      <c r="X130" s="226">
        <f>X131+X132</f>
        <v>4579046</v>
      </c>
      <c r="Y130" s="226">
        <f>Y131+Y132</f>
        <v>4513046</v>
      </c>
      <c r="Z130" s="227">
        <f>Z131+Z132</f>
        <v>4513046</v>
      </c>
      <c r="AA130" s="6"/>
      <c r="AB130" s="3"/>
    </row>
    <row r="131" spans="1:28" ht="31.5" customHeight="1" x14ac:dyDescent="0.2">
      <c r="A131" s="11"/>
      <c r="B131" s="261" t="s">
        <v>95</v>
      </c>
      <c r="C131" s="262"/>
      <c r="D131" s="262"/>
      <c r="E131" s="262"/>
      <c r="F131" s="262"/>
      <c r="G131" s="262"/>
      <c r="H131" s="262"/>
      <c r="I131" s="262"/>
      <c r="J131" s="262"/>
      <c r="K131" s="262"/>
      <c r="L131" s="262"/>
      <c r="M131" s="262"/>
      <c r="N131" s="263"/>
      <c r="O131" s="53" t="s">
        <v>111</v>
      </c>
      <c r="P131" s="15" t="s">
        <v>92</v>
      </c>
      <c r="Q131" s="14" t="s">
        <v>5</v>
      </c>
      <c r="R131" s="13" t="s">
        <v>6</v>
      </c>
      <c r="S131" s="12" t="s">
        <v>110</v>
      </c>
      <c r="T131" s="15">
        <v>1</v>
      </c>
      <c r="U131" s="15">
        <v>4</v>
      </c>
      <c r="V131" s="119" t="s">
        <v>94</v>
      </c>
      <c r="W131" s="120"/>
      <c r="X131" s="129">
        <v>3423146</v>
      </c>
      <c r="Y131" s="129">
        <v>3357146</v>
      </c>
      <c r="Z131" s="215">
        <v>3357146</v>
      </c>
      <c r="AA131" s="6"/>
      <c r="AB131" s="3"/>
    </row>
    <row r="132" spans="1:28" ht="36.75" customHeight="1" x14ac:dyDescent="0.2">
      <c r="A132" s="11"/>
      <c r="B132" s="261" t="s">
        <v>38</v>
      </c>
      <c r="C132" s="262"/>
      <c r="D132" s="262"/>
      <c r="E132" s="262"/>
      <c r="F132" s="262"/>
      <c r="G132" s="262"/>
      <c r="H132" s="262"/>
      <c r="I132" s="262"/>
      <c r="J132" s="262"/>
      <c r="K132" s="262"/>
      <c r="L132" s="262"/>
      <c r="M132" s="262"/>
      <c r="N132" s="263"/>
      <c r="O132" s="53" t="s">
        <v>111</v>
      </c>
      <c r="P132" s="10" t="s">
        <v>92</v>
      </c>
      <c r="Q132" s="9" t="s">
        <v>5</v>
      </c>
      <c r="R132" s="8" t="s">
        <v>6</v>
      </c>
      <c r="S132" s="7" t="s">
        <v>110</v>
      </c>
      <c r="T132" s="10">
        <v>1</v>
      </c>
      <c r="U132" s="10">
        <v>4</v>
      </c>
      <c r="V132" s="123" t="s">
        <v>34</v>
      </c>
      <c r="W132" s="120"/>
      <c r="X132" s="124">
        <v>1155900</v>
      </c>
      <c r="Y132" s="124">
        <v>1155900</v>
      </c>
      <c r="Z132" s="154">
        <v>1155900</v>
      </c>
      <c r="AA132" s="6"/>
      <c r="AB132" s="3"/>
    </row>
    <row r="133" spans="1:28" ht="43.9" customHeight="1" x14ac:dyDescent="0.2">
      <c r="A133" s="11"/>
      <c r="B133" s="175"/>
      <c r="C133" s="151"/>
      <c r="D133" s="151"/>
      <c r="E133" s="151"/>
      <c r="F133" s="151"/>
      <c r="G133" s="178"/>
      <c r="H133" s="178"/>
      <c r="I133" s="178"/>
      <c r="J133" s="178"/>
      <c r="K133" s="178"/>
      <c r="L133" s="178"/>
      <c r="M133" s="233" t="s">
        <v>179</v>
      </c>
      <c r="N133" s="234"/>
      <c r="O133" s="53"/>
      <c r="P133" s="10">
        <v>86</v>
      </c>
      <c r="Q133" s="9">
        <v>0</v>
      </c>
      <c r="R133" s="8">
        <v>10</v>
      </c>
      <c r="S133" s="7">
        <v>10040</v>
      </c>
      <c r="T133" s="10">
        <v>1</v>
      </c>
      <c r="U133" s="10">
        <v>4</v>
      </c>
      <c r="V133" s="155">
        <v>540</v>
      </c>
      <c r="W133" s="120"/>
      <c r="X133" s="124">
        <v>4500</v>
      </c>
      <c r="Y133" s="124"/>
      <c r="Z133" s="154"/>
      <c r="AA133" s="6"/>
      <c r="AB133" s="232"/>
    </row>
    <row r="134" spans="1:28" ht="29.25" customHeight="1" x14ac:dyDescent="0.2">
      <c r="A134" s="11"/>
      <c r="B134" s="69"/>
      <c r="C134" s="151"/>
      <c r="D134" s="175"/>
      <c r="E134" s="175"/>
      <c r="F134" s="69"/>
      <c r="G134" s="68"/>
      <c r="H134" s="68"/>
      <c r="I134" s="68"/>
      <c r="J134" s="68"/>
      <c r="K134" s="68"/>
      <c r="L134" s="152"/>
      <c r="M134" s="189" t="s">
        <v>144</v>
      </c>
      <c r="N134" s="186"/>
      <c r="O134" s="53"/>
      <c r="P134" s="10">
        <v>86</v>
      </c>
      <c r="Q134" s="9">
        <v>0</v>
      </c>
      <c r="R134" s="8">
        <v>2</v>
      </c>
      <c r="S134" s="7">
        <v>0</v>
      </c>
      <c r="T134" s="10"/>
      <c r="U134" s="10"/>
      <c r="V134" s="123"/>
      <c r="W134" s="120"/>
      <c r="X134" s="156">
        <f>X135</f>
        <v>0</v>
      </c>
      <c r="Y134" s="156">
        <f t="shared" ref="Y134:Z136" si="36">Y135</f>
        <v>0</v>
      </c>
      <c r="Z134" s="157">
        <f t="shared" si="36"/>
        <v>0</v>
      </c>
      <c r="AA134" s="6"/>
      <c r="AB134" s="3"/>
    </row>
    <row r="135" spans="1:28" ht="32.25" customHeight="1" x14ac:dyDescent="0.2">
      <c r="A135" s="11"/>
      <c r="B135" s="69"/>
      <c r="C135" s="151"/>
      <c r="D135" s="175"/>
      <c r="E135" s="175"/>
      <c r="F135" s="69"/>
      <c r="G135" s="68"/>
      <c r="H135" s="68"/>
      <c r="I135" s="68"/>
      <c r="J135" s="68"/>
      <c r="K135" s="68"/>
      <c r="L135" s="152"/>
      <c r="M135" s="189" t="s">
        <v>145</v>
      </c>
      <c r="N135" s="186"/>
      <c r="O135" s="53"/>
      <c r="P135" s="10">
        <v>86</v>
      </c>
      <c r="Q135" s="9">
        <v>0</v>
      </c>
      <c r="R135" s="8">
        <v>2</v>
      </c>
      <c r="S135" s="7">
        <v>90011</v>
      </c>
      <c r="T135" s="10"/>
      <c r="U135" s="10"/>
      <c r="V135" s="123"/>
      <c r="W135" s="120"/>
      <c r="X135" s="156">
        <f>X136</f>
        <v>0</v>
      </c>
      <c r="Y135" s="156">
        <f t="shared" si="36"/>
        <v>0</v>
      </c>
      <c r="Z135" s="157">
        <f t="shared" si="36"/>
        <v>0</v>
      </c>
      <c r="AA135" s="6"/>
      <c r="AB135" s="3"/>
    </row>
    <row r="136" spans="1:28" ht="17.25" customHeight="1" x14ac:dyDescent="0.2">
      <c r="A136" s="11"/>
      <c r="B136" s="69"/>
      <c r="C136" s="151"/>
      <c r="D136" s="175"/>
      <c r="E136" s="175"/>
      <c r="F136" s="69"/>
      <c r="G136" s="68"/>
      <c r="H136" s="68"/>
      <c r="I136" s="68"/>
      <c r="J136" s="68"/>
      <c r="K136" s="68"/>
      <c r="L136" s="152"/>
      <c r="M136" s="189" t="s">
        <v>109</v>
      </c>
      <c r="N136" s="186"/>
      <c r="O136" s="53"/>
      <c r="P136" s="10">
        <v>86</v>
      </c>
      <c r="Q136" s="9">
        <v>0</v>
      </c>
      <c r="R136" s="8">
        <v>2</v>
      </c>
      <c r="S136" s="7">
        <v>90011</v>
      </c>
      <c r="T136" s="10">
        <v>1</v>
      </c>
      <c r="U136" s="10">
        <v>13</v>
      </c>
      <c r="V136" s="123"/>
      <c r="W136" s="120"/>
      <c r="X136" s="156">
        <f>X137</f>
        <v>0</v>
      </c>
      <c r="Y136" s="156">
        <f t="shared" si="36"/>
        <v>0</v>
      </c>
      <c r="Z136" s="157">
        <f t="shared" si="36"/>
        <v>0</v>
      </c>
      <c r="AA136" s="6"/>
      <c r="AB136" s="3"/>
    </row>
    <row r="137" spans="1:28" ht="33.75" customHeight="1" x14ac:dyDescent="0.2">
      <c r="A137" s="11"/>
      <c r="B137" s="69"/>
      <c r="C137" s="151"/>
      <c r="D137" s="175"/>
      <c r="E137" s="175"/>
      <c r="F137" s="69"/>
      <c r="G137" s="68"/>
      <c r="H137" s="68"/>
      <c r="I137" s="68"/>
      <c r="J137" s="68"/>
      <c r="K137" s="68"/>
      <c r="L137" s="152"/>
      <c r="M137" s="189" t="s">
        <v>38</v>
      </c>
      <c r="N137" s="186"/>
      <c r="O137" s="53"/>
      <c r="P137" s="10">
        <v>86</v>
      </c>
      <c r="Q137" s="9">
        <v>0</v>
      </c>
      <c r="R137" s="8">
        <v>2</v>
      </c>
      <c r="S137" s="7">
        <v>90011</v>
      </c>
      <c r="T137" s="10">
        <v>1</v>
      </c>
      <c r="U137" s="10">
        <v>13</v>
      </c>
      <c r="V137" s="155">
        <v>240</v>
      </c>
      <c r="W137" s="120"/>
      <c r="X137" s="124"/>
      <c r="Y137" s="124"/>
      <c r="Z137" s="154"/>
      <c r="AA137" s="6"/>
      <c r="AB137" s="3"/>
    </row>
    <row r="138" spans="1:28" ht="30.6" customHeight="1" x14ac:dyDescent="0.2">
      <c r="A138" s="11"/>
      <c r="B138" s="69"/>
      <c r="C138" s="70"/>
      <c r="D138" s="71"/>
      <c r="E138" s="193"/>
      <c r="F138" s="286" t="s">
        <v>98</v>
      </c>
      <c r="G138" s="287"/>
      <c r="H138" s="287"/>
      <c r="I138" s="287"/>
      <c r="J138" s="287"/>
      <c r="K138" s="287"/>
      <c r="L138" s="287"/>
      <c r="M138" s="287"/>
      <c r="N138" s="288"/>
      <c r="O138" s="149" t="s">
        <v>97</v>
      </c>
      <c r="P138" s="17" t="s">
        <v>92</v>
      </c>
      <c r="Q138" s="45" t="s">
        <v>5</v>
      </c>
      <c r="R138" s="44" t="s">
        <v>91</v>
      </c>
      <c r="S138" s="46" t="s">
        <v>3</v>
      </c>
      <c r="T138" s="17" t="s">
        <v>1</v>
      </c>
      <c r="U138" s="17" t="s">
        <v>1</v>
      </c>
      <c r="V138" s="126" t="s">
        <v>1</v>
      </c>
      <c r="W138" s="153"/>
      <c r="X138" s="132">
        <f t="shared" ref="X138:Z139" si="37">X139</f>
        <v>230463</v>
      </c>
      <c r="Y138" s="132">
        <f t="shared" si="37"/>
        <v>231592</v>
      </c>
      <c r="Z138" s="225">
        <f t="shared" si="37"/>
        <v>237887</v>
      </c>
      <c r="AA138" s="6"/>
      <c r="AB138" s="3"/>
    </row>
    <row r="139" spans="1:28" ht="30.6" customHeight="1" x14ac:dyDescent="0.2">
      <c r="A139" s="11"/>
      <c r="B139" s="187"/>
      <c r="C139" s="66"/>
      <c r="D139" s="73"/>
      <c r="E139" s="194"/>
      <c r="F139" s="107"/>
      <c r="G139" s="264" t="s">
        <v>96</v>
      </c>
      <c r="H139" s="265"/>
      <c r="I139" s="265"/>
      <c r="J139" s="265"/>
      <c r="K139" s="265"/>
      <c r="L139" s="265"/>
      <c r="M139" s="265"/>
      <c r="N139" s="266"/>
      <c r="O139" s="53" t="s">
        <v>93</v>
      </c>
      <c r="P139" s="15" t="s">
        <v>92</v>
      </c>
      <c r="Q139" s="14" t="s">
        <v>5</v>
      </c>
      <c r="R139" s="13" t="s">
        <v>91</v>
      </c>
      <c r="S139" s="12" t="s">
        <v>90</v>
      </c>
      <c r="T139" s="15" t="s">
        <v>1</v>
      </c>
      <c r="U139" s="15" t="s">
        <v>1</v>
      </c>
      <c r="V139" s="119" t="s">
        <v>1</v>
      </c>
      <c r="W139" s="120"/>
      <c r="X139" s="121">
        <f t="shared" si="37"/>
        <v>230463</v>
      </c>
      <c r="Y139" s="121">
        <f t="shared" si="37"/>
        <v>231592</v>
      </c>
      <c r="Z139" s="122">
        <f t="shared" si="37"/>
        <v>237887</v>
      </c>
      <c r="AA139" s="6"/>
      <c r="AB139" s="3"/>
    </row>
    <row r="140" spans="1:28" ht="29.25" customHeight="1" x14ac:dyDescent="0.2">
      <c r="A140" s="11"/>
      <c r="B140" s="261" t="s">
        <v>100</v>
      </c>
      <c r="C140" s="262"/>
      <c r="D140" s="262"/>
      <c r="E140" s="262"/>
      <c r="F140" s="262"/>
      <c r="G140" s="262"/>
      <c r="H140" s="262"/>
      <c r="I140" s="262"/>
      <c r="J140" s="262"/>
      <c r="K140" s="262"/>
      <c r="L140" s="262"/>
      <c r="M140" s="262"/>
      <c r="N140" s="263"/>
      <c r="O140" s="53" t="s">
        <v>93</v>
      </c>
      <c r="P140" s="10" t="s">
        <v>92</v>
      </c>
      <c r="Q140" s="9" t="s">
        <v>5</v>
      </c>
      <c r="R140" s="8" t="s">
        <v>91</v>
      </c>
      <c r="S140" s="7" t="s">
        <v>90</v>
      </c>
      <c r="T140" s="10">
        <v>2</v>
      </c>
      <c r="U140" s="10">
        <v>3</v>
      </c>
      <c r="V140" s="123" t="s">
        <v>1</v>
      </c>
      <c r="W140" s="120"/>
      <c r="X140" s="133">
        <f>X141+X142</f>
        <v>230463</v>
      </c>
      <c r="Y140" s="133">
        <f>Y141+Y142</f>
        <v>231592</v>
      </c>
      <c r="Z140" s="134">
        <f>Z141+Z142</f>
        <v>237887</v>
      </c>
      <c r="AA140" s="6"/>
      <c r="AB140" s="3"/>
    </row>
    <row r="141" spans="1:28" ht="29.25" customHeight="1" x14ac:dyDescent="0.2">
      <c r="A141" s="11"/>
      <c r="B141" s="261" t="s">
        <v>95</v>
      </c>
      <c r="C141" s="262"/>
      <c r="D141" s="262"/>
      <c r="E141" s="262"/>
      <c r="F141" s="262"/>
      <c r="G141" s="262"/>
      <c r="H141" s="262"/>
      <c r="I141" s="262"/>
      <c r="J141" s="262"/>
      <c r="K141" s="262"/>
      <c r="L141" s="262"/>
      <c r="M141" s="262"/>
      <c r="N141" s="263"/>
      <c r="O141" s="53" t="s">
        <v>93</v>
      </c>
      <c r="P141" s="15" t="s">
        <v>92</v>
      </c>
      <c r="Q141" s="14" t="s">
        <v>5</v>
      </c>
      <c r="R141" s="13" t="s">
        <v>91</v>
      </c>
      <c r="S141" s="12" t="s">
        <v>90</v>
      </c>
      <c r="T141" s="15">
        <v>2</v>
      </c>
      <c r="U141" s="15">
        <v>3</v>
      </c>
      <c r="V141" s="119" t="s">
        <v>94</v>
      </c>
      <c r="W141" s="120"/>
      <c r="X141" s="129">
        <v>219564</v>
      </c>
      <c r="Y141" s="129">
        <v>221592</v>
      </c>
      <c r="Z141" s="130">
        <v>227887</v>
      </c>
      <c r="AA141" s="6"/>
      <c r="AB141" s="3"/>
    </row>
    <row r="142" spans="1:28" ht="15" customHeight="1" x14ac:dyDescent="0.2">
      <c r="A142" s="11"/>
      <c r="B142" s="261" t="s">
        <v>38</v>
      </c>
      <c r="C142" s="262"/>
      <c r="D142" s="262"/>
      <c r="E142" s="262"/>
      <c r="F142" s="262"/>
      <c r="G142" s="262"/>
      <c r="H142" s="262"/>
      <c r="I142" s="262"/>
      <c r="J142" s="262"/>
      <c r="K142" s="262"/>
      <c r="L142" s="262"/>
      <c r="M142" s="262"/>
      <c r="N142" s="263"/>
      <c r="O142" s="53" t="s">
        <v>93</v>
      </c>
      <c r="P142" s="10" t="s">
        <v>92</v>
      </c>
      <c r="Q142" s="9" t="s">
        <v>5</v>
      </c>
      <c r="R142" s="8" t="s">
        <v>91</v>
      </c>
      <c r="S142" s="7" t="s">
        <v>90</v>
      </c>
      <c r="T142" s="10">
        <v>2</v>
      </c>
      <c r="U142" s="10">
        <v>3</v>
      </c>
      <c r="V142" s="123" t="s">
        <v>34</v>
      </c>
      <c r="W142" s="120"/>
      <c r="X142" s="124">
        <v>10899</v>
      </c>
      <c r="Y142" s="124">
        <v>10000</v>
      </c>
      <c r="Z142" s="154">
        <v>10000</v>
      </c>
      <c r="AA142" s="6"/>
      <c r="AB142" s="3"/>
    </row>
    <row r="143" spans="1:28" ht="63" customHeight="1" x14ac:dyDescent="0.2">
      <c r="A143" s="11"/>
      <c r="B143" s="68"/>
      <c r="C143" s="178"/>
      <c r="D143" s="68"/>
      <c r="E143" s="68"/>
      <c r="F143" s="68"/>
      <c r="G143" s="68"/>
      <c r="H143" s="68"/>
      <c r="I143" s="68"/>
      <c r="J143" s="68"/>
      <c r="K143" s="68"/>
      <c r="L143" s="152"/>
      <c r="M143" s="221" t="s">
        <v>175</v>
      </c>
      <c r="N143" s="186"/>
      <c r="O143" s="53"/>
      <c r="P143" s="10">
        <v>86</v>
      </c>
      <c r="Q143" s="9">
        <v>0</v>
      </c>
      <c r="R143" s="8">
        <v>3</v>
      </c>
      <c r="S143" s="7">
        <v>70003</v>
      </c>
      <c r="T143" s="10"/>
      <c r="U143" s="10"/>
      <c r="V143" s="123"/>
      <c r="W143" s="120"/>
      <c r="X143" s="167">
        <f>X144</f>
        <v>4268489</v>
      </c>
      <c r="Y143" s="167">
        <f t="shared" ref="Y143:Z143" si="38">Y144</f>
        <v>3868900</v>
      </c>
      <c r="Z143" s="168">
        <f t="shared" si="38"/>
        <v>3868900</v>
      </c>
      <c r="AA143" s="6"/>
      <c r="AB143" s="3"/>
    </row>
    <row r="144" spans="1:28" ht="30.75" customHeight="1" x14ac:dyDescent="0.2">
      <c r="A144" s="11"/>
      <c r="B144" s="68"/>
      <c r="C144" s="178"/>
      <c r="D144" s="68"/>
      <c r="E144" s="68"/>
      <c r="F144" s="68"/>
      <c r="G144" s="68"/>
      <c r="H144" s="68"/>
      <c r="I144" s="68"/>
      <c r="J144" s="68"/>
      <c r="K144" s="68"/>
      <c r="L144" s="152"/>
      <c r="M144" s="221" t="s">
        <v>174</v>
      </c>
      <c r="N144" s="186"/>
      <c r="O144" s="53"/>
      <c r="P144" s="10">
        <v>86</v>
      </c>
      <c r="Q144" s="9">
        <v>0</v>
      </c>
      <c r="R144" s="8">
        <v>3</v>
      </c>
      <c r="S144" s="7">
        <v>70003</v>
      </c>
      <c r="T144" s="10"/>
      <c r="U144" s="10"/>
      <c r="V144" s="123"/>
      <c r="W144" s="120"/>
      <c r="X144" s="156">
        <f>X145+X146+X147+X148+X149+X150</f>
        <v>4268489</v>
      </c>
      <c r="Y144" s="156">
        <f>Y145+Y146+Y147</f>
        <v>3868900</v>
      </c>
      <c r="Z144" s="157">
        <f>Z145+Z146+Z147</f>
        <v>3868900</v>
      </c>
      <c r="AA144" s="6"/>
      <c r="AB144" s="3"/>
    </row>
    <row r="145" spans="1:28" ht="48.75" customHeight="1" x14ac:dyDescent="0.2">
      <c r="A145" s="11"/>
      <c r="B145" s="68"/>
      <c r="C145" s="178"/>
      <c r="D145" s="68"/>
      <c r="E145" s="68"/>
      <c r="F145" s="68"/>
      <c r="G145" s="68"/>
      <c r="H145" s="68"/>
      <c r="I145" s="68"/>
      <c r="J145" s="68"/>
      <c r="K145" s="68"/>
      <c r="L145" s="152"/>
      <c r="M145" s="189" t="s">
        <v>115</v>
      </c>
      <c r="N145" s="186"/>
      <c r="O145" s="53"/>
      <c r="P145" s="10">
        <v>86</v>
      </c>
      <c r="Q145" s="9">
        <v>0</v>
      </c>
      <c r="R145" s="8">
        <v>3</v>
      </c>
      <c r="S145" s="7">
        <v>70003</v>
      </c>
      <c r="T145" s="10">
        <v>1</v>
      </c>
      <c r="U145" s="10">
        <v>13</v>
      </c>
      <c r="V145" s="123"/>
      <c r="W145" s="120"/>
      <c r="X145" s="115">
        <v>3255600</v>
      </c>
      <c r="Y145" s="124">
        <v>3452600</v>
      </c>
      <c r="Z145" s="154">
        <v>3452600</v>
      </c>
      <c r="AA145" s="6"/>
      <c r="AB145" s="3"/>
    </row>
    <row r="146" spans="1:28" ht="37.9" customHeight="1" x14ac:dyDescent="0.2">
      <c r="A146" s="11"/>
      <c r="B146" s="68"/>
      <c r="C146" s="178"/>
      <c r="D146" s="68"/>
      <c r="E146" s="68"/>
      <c r="F146" s="68"/>
      <c r="G146" s="68"/>
      <c r="H146" s="68"/>
      <c r="I146" s="68"/>
      <c r="J146" s="68"/>
      <c r="K146" s="68"/>
      <c r="L146" s="152"/>
      <c r="M146" s="221" t="s">
        <v>38</v>
      </c>
      <c r="N146" s="223"/>
      <c r="O146" s="53"/>
      <c r="P146" s="10">
        <v>86</v>
      </c>
      <c r="Q146" s="9">
        <v>0</v>
      </c>
      <c r="R146" s="8">
        <v>3</v>
      </c>
      <c r="S146" s="7">
        <v>70003</v>
      </c>
      <c r="T146" s="10">
        <v>1</v>
      </c>
      <c r="U146" s="10">
        <v>13</v>
      </c>
      <c r="V146" s="155">
        <v>240</v>
      </c>
      <c r="W146" s="120"/>
      <c r="X146" s="124">
        <v>408300</v>
      </c>
      <c r="Y146" s="124">
        <v>408300</v>
      </c>
      <c r="Z146" s="154">
        <v>408300</v>
      </c>
      <c r="AA146" s="6"/>
      <c r="AB146" s="222"/>
    </row>
    <row r="147" spans="1:28" ht="48.75" customHeight="1" x14ac:dyDescent="0.2">
      <c r="A147" s="11"/>
      <c r="B147" s="68"/>
      <c r="C147" s="178"/>
      <c r="D147" s="68"/>
      <c r="E147" s="68"/>
      <c r="F147" s="68"/>
      <c r="G147" s="68"/>
      <c r="H147" s="68"/>
      <c r="I147" s="68"/>
      <c r="J147" s="68"/>
      <c r="K147" s="68"/>
      <c r="L147" s="152"/>
      <c r="M147" s="221" t="s">
        <v>38</v>
      </c>
      <c r="N147" s="223"/>
      <c r="O147" s="53"/>
      <c r="P147" s="10">
        <v>86</v>
      </c>
      <c r="Q147" s="9">
        <v>0</v>
      </c>
      <c r="R147" s="8">
        <v>6</v>
      </c>
      <c r="S147" s="7">
        <v>0</v>
      </c>
      <c r="T147" s="10">
        <v>1</v>
      </c>
      <c r="U147" s="10">
        <v>13</v>
      </c>
      <c r="V147" s="123">
        <v>850</v>
      </c>
      <c r="W147" s="120"/>
      <c r="X147" s="124">
        <v>8000</v>
      </c>
      <c r="Y147" s="124">
        <v>8000</v>
      </c>
      <c r="Z147" s="154">
        <v>8000</v>
      </c>
      <c r="AA147" s="6"/>
      <c r="AB147" s="222"/>
    </row>
    <row r="148" spans="1:28" ht="48.75" customHeight="1" x14ac:dyDescent="0.2">
      <c r="A148" s="11"/>
      <c r="B148" s="68"/>
      <c r="C148" s="178"/>
      <c r="D148" s="68"/>
      <c r="E148" s="68"/>
      <c r="F148" s="68"/>
      <c r="G148" s="68"/>
      <c r="H148" s="68"/>
      <c r="I148" s="68"/>
      <c r="J148" s="68"/>
      <c r="K148" s="68"/>
      <c r="L148" s="152"/>
      <c r="M148" s="244" t="s">
        <v>186</v>
      </c>
      <c r="N148" s="246"/>
      <c r="O148" s="53"/>
      <c r="P148" s="10">
        <v>86</v>
      </c>
      <c r="Q148" s="9">
        <v>0</v>
      </c>
      <c r="R148" s="8">
        <v>1</v>
      </c>
      <c r="S148" s="7">
        <v>71111</v>
      </c>
      <c r="T148" s="10">
        <v>1</v>
      </c>
      <c r="U148" s="10">
        <v>13</v>
      </c>
      <c r="V148" s="155">
        <v>110</v>
      </c>
      <c r="W148" s="120"/>
      <c r="X148" s="124">
        <v>197000</v>
      </c>
      <c r="Y148" s="124"/>
      <c r="Z148" s="154"/>
      <c r="AA148" s="6"/>
      <c r="AB148" s="245"/>
    </row>
    <row r="149" spans="1:28" ht="48.75" customHeight="1" x14ac:dyDescent="0.2">
      <c r="A149" s="11"/>
      <c r="B149" s="68"/>
      <c r="C149" s="178"/>
      <c r="D149" s="68"/>
      <c r="E149" s="68"/>
      <c r="F149" s="68"/>
      <c r="G149" s="68"/>
      <c r="H149" s="68"/>
      <c r="I149" s="68"/>
      <c r="J149" s="68"/>
      <c r="K149" s="68"/>
      <c r="L149" s="152"/>
      <c r="M149" s="221" t="s">
        <v>174</v>
      </c>
      <c r="N149" s="223"/>
      <c r="O149" s="53"/>
      <c r="P149" s="10">
        <v>86</v>
      </c>
      <c r="Q149" s="9">
        <v>0</v>
      </c>
      <c r="R149" s="8">
        <v>6</v>
      </c>
      <c r="S149" s="7">
        <v>0</v>
      </c>
      <c r="T149" s="10">
        <v>1</v>
      </c>
      <c r="U149" s="10">
        <v>13</v>
      </c>
      <c r="V149" s="155">
        <v>110</v>
      </c>
      <c r="W149" s="120"/>
      <c r="X149" s="124">
        <v>276000</v>
      </c>
      <c r="Y149" s="124"/>
      <c r="Z149" s="154"/>
      <c r="AA149" s="6"/>
      <c r="AB149" s="222"/>
    </row>
    <row r="150" spans="1:28" ht="48.75" customHeight="1" x14ac:dyDescent="0.2">
      <c r="A150" s="11"/>
      <c r="B150" s="68"/>
      <c r="C150" s="178"/>
      <c r="D150" s="68"/>
      <c r="E150" s="68"/>
      <c r="F150" s="68"/>
      <c r="G150" s="68"/>
      <c r="H150" s="68"/>
      <c r="I150" s="68"/>
      <c r="J150" s="68"/>
      <c r="K150" s="68"/>
      <c r="L150" s="152"/>
      <c r="M150" s="220" t="s">
        <v>178</v>
      </c>
      <c r="N150" s="223"/>
      <c r="O150" s="53"/>
      <c r="P150" s="10">
        <v>86</v>
      </c>
      <c r="Q150" s="9">
        <v>0</v>
      </c>
      <c r="R150" s="8">
        <v>6</v>
      </c>
      <c r="S150" s="7">
        <v>95555</v>
      </c>
      <c r="T150" s="10">
        <v>1</v>
      </c>
      <c r="U150" s="10">
        <v>13</v>
      </c>
      <c r="V150" s="155">
        <v>850</v>
      </c>
      <c r="W150" s="120"/>
      <c r="X150" s="124">
        <v>123589</v>
      </c>
      <c r="Y150" s="124"/>
      <c r="Z150" s="154"/>
      <c r="AA150" s="6"/>
      <c r="AB150" s="222"/>
    </row>
    <row r="151" spans="1:28" ht="51" customHeight="1" thickBot="1" x14ac:dyDescent="0.25">
      <c r="A151" s="11"/>
      <c r="B151" s="109"/>
      <c r="C151" s="110"/>
      <c r="D151" s="280" t="s">
        <v>2</v>
      </c>
      <c r="E151" s="281"/>
      <c r="F151" s="281"/>
      <c r="G151" s="281"/>
      <c r="H151" s="281"/>
      <c r="I151" s="281"/>
      <c r="J151" s="281"/>
      <c r="K151" s="281"/>
      <c r="L151" s="281"/>
      <c r="M151" s="281"/>
      <c r="N151" s="282"/>
      <c r="O151" s="179" t="s">
        <v>132</v>
      </c>
      <c r="P151" s="111" t="s">
        <v>133</v>
      </c>
      <c r="Q151" s="112" t="s">
        <v>5</v>
      </c>
      <c r="R151" s="113" t="s">
        <v>4</v>
      </c>
      <c r="S151" s="114" t="s">
        <v>3</v>
      </c>
      <c r="T151" s="111" t="s">
        <v>1</v>
      </c>
      <c r="U151" s="111" t="s">
        <v>1</v>
      </c>
      <c r="V151" s="135" t="s">
        <v>1</v>
      </c>
      <c r="W151" s="180"/>
      <c r="X151" s="136">
        <f>[2]Ведомст!X142</f>
        <v>0</v>
      </c>
      <c r="Y151" s="136">
        <v>505711.05</v>
      </c>
      <c r="Z151" s="217">
        <v>955472.1</v>
      </c>
      <c r="AA151" s="6"/>
      <c r="AB151" s="3"/>
    </row>
    <row r="152" spans="1:28" ht="33.75" customHeight="1" thickBot="1" x14ac:dyDescent="0.3">
      <c r="A152" s="5"/>
      <c r="B152" s="74"/>
      <c r="C152" s="74"/>
      <c r="D152" s="74"/>
      <c r="E152" s="74"/>
      <c r="F152" s="74"/>
      <c r="G152" s="74"/>
      <c r="H152" s="74"/>
      <c r="I152" s="74"/>
      <c r="J152" s="74"/>
      <c r="K152" s="75"/>
      <c r="L152" s="74"/>
      <c r="M152" s="76"/>
      <c r="N152" s="77"/>
      <c r="O152" s="78" t="s">
        <v>129</v>
      </c>
      <c r="P152" s="79" t="s">
        <v>1</v>
      </c>
      <c r="Q152" s="79" t="s">
        <v>1</v>
      </c>
      <c r="R152" s="79" t="s">
        <v>1</v>
      </c>
      <c r="S152" s="79" t="s">
        <v>1</v>
      </c>
      <c r="T152" s="80">
        <v>0</v>
      </c>
      <c r="U152" s="81">
        <v>0</v>
      </c>
      <c r="V152" s="137" t="s">
        <v>130</v>
      </c>
      <c r="W152" s="138"/>
      <c r="X152" s="127"/>
      <c r="Y152" s="139"/>
      <c r="Z152" s="139"/>
      <c r="AA152" s="54"/>
      <c r="AB152" s="3"/>
    </row>
    <row r="153" spans="1:28" ht="18.75" customHeight="1" thickBot="1" x14ac:dyDescent="0.3">
      <c r="A153" s="4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1"/>
      <c r="M153" s="103" t="s">
        <v>0</v>
      </c>
      <c r="N153" s="104"/>
      <c r="O153" s="104"/>
      <c r="P153" s="104"/>
      <c r="Q153" s="104"/>
      <c r="R153" s="104"/>
      <c r="S153" s="104"/>
      <c r="T153" s="104"/>
      <c r="U153" s="104"/>
      <c r="V153" s="140"/>
      <c r="W153" s="141"/>
      <c r="X153" s="141">
        <f>X21+X39+X54+X59+X64+X127+X130+X138+X143</f>
        <v>48179713.450000003</v>
      </c>
      <c r="Y153" s="141">
        <f>Y21+Y39+Y54+Y59+Y64+Y127+Y130+Y138+Y143+Y151+Y78</f>
        <v>22843934.140000001</v>
      </c>
      <c r="Z153" s="141">
        <v>18202329.140000001</v>
      </c>
      <c r="AA153" s="3"/>
      <c r="AB153" s="2"/>
    </row>
    <row r="154" spans="1:28" ht="0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3"/>
      <c r="Q154" s="3"/>
      <c r="R154" s="3"/>
      <c r="S154" s="3"/>
      <c r="T154" s="3"/>
      <c r="U154" s="3"/>
      <c r="V154" s="89"/>
      <c r="W154" s="89"/>
      <c r="X154" s="87"/>
      <c r="Y154" s="102"/>
      <c r="Z154" s="89"/>
      <c r="AA154" s="3"/>
      <c r="AB154" s="2"/>
    </row>
    <row r="155" spans="1:28" ht="21.75" customHeight="1" x14ac:dyDescent="0.2"/>
    <row r="156" spans="1:28" ht="12.75" customHeight="1" x14ac:dyDescent="0.2"/>
  </sheetData>
  <mergeCells count="65">
    <mergeCell ref="B44:N44"/>
    <mergeCell ref="B24:N24"/>
    <mergeCell ref="P19:S19"/>
    <mergeCell ref="P20:S20"/>
    <mergeCell ref="D21:N21"/>
    <mergeCell ref="G22:N22"/>
    <mergeCell ref="B23:N23"/>
    <mergeCell ref="B32:N32"/>
    <mergeCell ref="E40:N40"/>
    <mergeCell ref="F41:N41"/>
    <mergeCell ref="G42:N42"/>
    <mergeCell ref="B43:N43"/>
    <mergeCell ref="B86:N86"/>
    <mergeCell ref="B94:N94"/>
    <mergeCell ref="F84:N84"/>
    <mergeCell ref="G85:N85"/>
    <mergeCell ref="B87:N87"/>
    <mergeCell ref="E88:N88"/>
    <mergeCell ref="F71:N71"/>
    <mergeCell ref="G72:N72"/>
    <mergeCell ref="B73:N73"/>
    <mergeCell ref="B74:N74"/>
    <mergeCell ref="E83:N83"/>
    <mergeCell ref="F79:N79"/>
    <mergeCell ref="G80:N80"/>
    <mergeCell ref="B81:N81"/>
    <mergeCell ref="B82:N82"/>
    <mergeCell ref="D151:N151"/>
    <mergeCell ref="B132:N132"/>
    <mergeCell ref="G116:N116"/>
    <mergeCell ref="B117:N117"/>
    <mergeCell ref="B118:N118"/>
    <mergeCell ref="D124:N124"/>
    <mergeCell ref="F125:N125"/>
    <mergeCell ref="G129:N129"/>
    <mergeCell ref="B130:N130"/>
    <mergeCell ref="B131:N131"/>
    <mergeCell ref="F138:N138"/>
    <mergeCell ref="G139:N139"/>
    <mergeCell ref="B140:N140"/>
    <mergeCell ref="B141:N141"/>
    <mergeCell ref="E96:N96"/>
    <mergeCell ref="F97:N97"/>
    <mergeCell ref="G98:N98"/>
    <mergeCell ref="B99:N99"/>
    <mergeCell ref="B142:N142"/>
    <mergeCell ref="E114:N114"/>
    <mergeCell ref="F115:N115"/>
    <mergeCell ref="B100:N100"/>
    <mergeCell ref="X2:Y2"/>
    <mergeCell ref="X5:Y5"/>
    <mergeCell ref="X8:Y8"/>
    <mergeCell ref="A11:Z11"/>
    <mergeCell ref="B95:N95"/>
    <mergeCell ref="F92:N92"/>
    <mergeCell ref="G93:N93"/>
    <mergeCell ref="D64:N64"/>
    <mergeCell ref="E65:N65"/>
    <mergeCell ref="D39:N39"/>
    <mergeCell ref="G25:N25"/>
    <mergeCell ref="B26:N26"/>
    <mergeCell ref="B27:N27"/>
    <mergeCell ref="G28:N28"/>
    <mergeCell ref="B29:N29"/>
    <mergeCell ref="B30:N30"/>
  </mergeCells>
  <pageMargins left="1.1811023622047201" right="0.39370078740157499" top="0.78740157480314998" bottom="0.59055118110236204" header="0.31496063461453899" footer="0.31496063461453899"/>
  <pageSetup paperSize="9" scale="8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КЦСР Пр 11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</cp:lastModifiedBy>
  <cp:lastPrinted>2020-02-03T06:58:07Z</cp:lastPrinted>
  <dcterms:created xsi:type="dcterms:W3CDTF">2016-11-24T08:46:03Z</dcterms:created>
  <dcterms:modified xsi:type="dcterms:W3CDTF">2020-06-23T13:56:01Z</dcterms:modified>
</cp:coreProperties>
</file>