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4572" windowHeight="5268" firstSheet="1" activeTab="5"/>
  </bookViews>
  <sheets>
    <sheet name="4 норматив дох" sheetId="13" r:id="rId1"/>
    <sheet name="2 коды адм" sheetId="12" r:id="rId2"/>
    <sheet name="1 источники" sheetId="10" r:id="rId3"/>
    <sheet name="7 ведомств" sheetId="2" r:id="rId4"/>
    <sheet name="6 функц" sheetId="3" r:id="rId5"/>
    <sheet name="11 РзПр" sheetId="5" r:id="rId6"/>
    <sheet name="12 Прог_Непр" sheetId="6" r:id="rId7"/>
    <sheet name="8 прогр замств" sheetId="8" r:id="rId8"/>
    <sheet name="9 муниц гарант" sheetId="9" r:id="rId9"/>
    <sheet name="Лист1" sheetId="14" r:id="rId10"/>
  </sheets>
  <externalReferences>
    <externalReference r:id="rId11"/>
  </externalReferences>
  <definedNames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1">#REF!</definedName>
    <definedName name="__bookmark_3" localSheetId="0">#REF!</definedName>
    <definedName name="__bookmark_3">#REF!</definedName>
    <definedName name="__bookmark_4" localSheetId="1">#REF!</definedName>
    <definedName name="__bookmark_4" localSheetId="0">#REF!</definedName>
    <definedName name="__bookmark_4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5" hidden="1">'11 РзПр'!$M$15:$Z$131</definedName>
    <definedName name="_xlnm._FilterDatabase" localSheetId="6" hidden="1">'12 Прог_Непр'!$M$16:$Z$115</definedName>
    <definedName name="_xlnm._FilterDatabase" localSheetId="4" hidden="1">'6 функц'!$N$15:$AA$15</definedName>
    <definedName name="_xlnm._FilterDatabase" localSheetId="3" hidden="1">'7 ведомств'!$N$14:$AC$136</definedName>
    <definedName name="_xlnm.Print_Titles" localSheetId="2">'1 источники'!$11:$11</definedName>
    <definedName name="_xlnm.Print_Titles" localSheetId="4">'6 функц'!$14:$15</definedName>
    <definedName name="_xlnm.Print_Area" localSheetId="5">'11 РзПр'!$A$1:$AB$133</definedName>
    <definedName name="_xlnm.Print_Area" localSheetId="6">'12 Прог_Непр'!$A$1:$AC$115</definedName>
    <definedName name="_xlnm.Print_Area" localSheetId="0">'4 норматив дох'!$A$1:$C$118</definedName>
    <definedName name="_xlnm.Print_Area" localSheetId="4">'6 функц'!$A$1:$AC$44</definedName>
    <definedName name="_xlnm.Print_Area" localSheetId="3">'7 ведомств'!$A$1:$AF$138</definedName>
    <definedName name="_xlnm.Print_Area" localSheetId="7">'8 прогр замств'!$A$1:$D$22</definedName>
    <definedName name="_xlnm.Print_Area" localSheetId="8">'9 муниц гарант'!$A$1:$K$22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36" i="6" l="1"/>
  <c r="X56" i="5" l="1"/>
  <c r="X57" i="5"/>
  <c r="AA136" i="2"/>
  <c r="AA30" i="2" l="1"/>
  <c r="X19" i="6"/>
  <c r="X18" i="6" s="1"/>
  <c r="X17" i="6" s="1"/>
  <c r="Y16" i="3"/>
  <c r="Y96" i="6"/>
  <c r="Z75" i="5"/>
  <c r="Z74" i="5" s="1"/>
  <c r="Z73" i="5" s="1"/>
  <c r="Z72" i="5" s="1"/>
  <c r="Y73" i="5"/>
  <c r="Y74" i="5"/>
  <c r="Y75" i="5"/>
  <c r="Y72" i="5" s="1"/>
  <c r="X71" i="5"/>
  <c r="X58" i="5"/>
  <c r="X59" i="5"/>
  <c r="X60" i="5"/>
  <c r="Z48" i="5"/>
  <c r="Y48" i="5"/>
  <c r="X48" i="5"/>
  <c r="Z42" i="5"/>
  <c r="Y42" i="5"/>
  <c r="X42" i="5"/>
  <c r="AB18" i="2"/>
  <c r="AB31" i="2"/>
  <c r="AB30" i="2" s="1"/>
  <c r="AB47" i="2"/>
  <c r="C30" i="10"/>
  <c r="AA108" i="2" l="1"/>
  <c r="AA61" i="2"/>
  <c r="AB124" i="2" l="1"/>
  <c r="AB123" i="2" s="1"/>
  <c r="AB122" i="2" s="1"/>
  <c r="AB121" i="2" s="1"/>
  <c r="AB120" i="2" s="1"/>
  <c r="AB119" i="2" s="1"/>
  <c r="AB113" i="2"/>
  <c r="AB112" i="2" s="1"/>
  <c r="AB111" i="2" s="1"/>
  <c r="AB117" i="2"/>
  <c r="AB116" i="2" s="1"/>
  <c r="AB90" i="2"/>
  <c r="AB89" i="2" s="1"/>
  <c r="AB88" i="2" s="1"/>
  <c r="AB87" i="2" s="1"/>
  <c r="AB86" i="2" s="1"/>
  <c r="AB96" i="2"/>
  <c r="AB95" i="2" s="1"/>
  <c r="AB94" i="2" s="1"/>
  <c r="AB93" i="2" s="1"/>
  <c r="AB92" i="2" s="1"/>
  <c r="AB102" i="2"/>
  <c r="AB106" i="2"/>
  <c r="AB105" i="2" s="1"/>
  <c r="AB104" i="2" s="1"/>
  <c r="AB69" i="2"/>
  <c r="AB63" i="2" s="1"/>
  <c r="AB61" i="2" s="1"/>
  <c r="AB52" i="2"/>
  <c r="AB50" i="2" s="1"/>
  <c r="AB46" i="2"/>
  <c r="AB45" i="2" s="1"/>
  <c r="AB44" i="2" s="1"/>
  <c r="AB43" i="2" s="1"/>
  <c r="AB23" i="2"/>
  <c r="AB22" i="2" s="1"/>
  <c r="AB21" i="2" s="1"/>
  <c r="AB20" i="2" s="1"/>
  <c r="AB129" i="2"/>
  <c r="AA23" i="3"/>
  <c r="Z23" i="3"/>
  <c r="Y23" i="3"/>
  <c r="Z71" i="5"/>
  <c r="Y71" i="5"/>
  <c r="Z24" i="5"/>
  <c r="Z23" i="5" s="1"/>
  <c r="Z22" i="5" s="1"/>
  <c r="Z21" i="5" s="1"/>
  <c r="Z64" i="6"/>
  <c r="Z63" i="6" s="1"/>
  <c r="Z62" i="6" s="1"/>
  <c r="Z50" i="6"/>
  <c r="Z49" i="6" s="1"/>
  <c r="Z69" i="6"/>
  <c r="Z68" i="6" s="1"/>
  <c r="Z67" i="6" s="1"/>
  <c r="Z66" i="6" s="1"/>
  <c r="Z74" i="6"/>
  <c r="Z73" i="6" s="1"/>
  <c r="Z72" i="6" s="1"/>
  <c r="Z71" i="6" s="1"/>
  <c r="Z81" i="6"/>
  <c r="Z80" i="6" s="1"/>
  <c r="Z79" i="6" s="1"/>
  <c r="Z78" i="6" s="1"/>
  <c r="Z89" i="6"/>
  <c r="Z88" i="6" s="1"/>
  <c r="Z87" i="6" s="1"/>
  <c r="Z86" i="6" s="1"/>
  <c r="Y50" i="6"/>
  <c r="Y49" i="6" s="1"/>
  <c r="Y64" i="6"/>
  <c r="Y63" i="6" s="1"/>
  <c r="Y62" i="6" s="1"/>
  <c r="Y69" i="6"/>
  <c r="Y68" i="6" s="1"/>
  <c r="Y67" i="6"/>
  <c r="Y66" i="6" s="1"/>
  <c r="Y74" i="6"/>
  <c r="Y73" i="6" s="1"/>
  <c r="Y72" i="6" s="1"/>
  <c r="Y71" i="6" s="1"/>
  <c r="Y81" i="6"/>
  <c r="Y80" i="6" s="1"/>
  <c r="Y79" i="6" s="1"/>
  <c r="Y78" i="6" s="1"/>
  <c r="Y89" i="6"/>
  <c r="Y88" i="6" s="1"/>
  <c r="Y87" i="6" s="1"/>
  <c r="Y86" i="6" s="1"/>
  <c r="X50" i="6"/>
  <c r="X49" i="6" s="1"/>
  <c r="X64" i="6"/>
  <c r="X63" i="6" s="1"/>
  <c r="X62" i="6" s="1"/>
  <c r="X40" i="6" s="1"/>
  <c r="X69" i="6"/>
  <c r="X68" i="6"/>
  <c r="X67" i="6" s="1"/>
  <c r="X66" i="6" s="1"/>
  <c r="X74" i="6"/>
  <c r="X73" i="6" s="1"/>
  <c r="X72" i="6" s="1"/>
  <c r="X81" i="6"/>
  <c r="X80" i="6"/>
  <c r="X79" i="6" s="1"/>
  <c r="X78" i="6" s="1"/>
  <c r="X88" i="6"/>
  <c r="X87" i="6" s="1"/>
  <c r="X86" i="6" s="1"/>
  <c r="Z19" i="6"/>
  <c r="Z18" i="6" s="1"/>
  <c r="Z17" i="6" s="1"/>
  <c r="Z22" i="6"/>
  <c r="Y19" i="6"/>
  <c r="Y18" i="6" s="1"/>
  <c r="Y17" i="6" s="1"/>
  <c r="Y22" i="6"/>
  <c r="Z99" i="6"/>
  <c r="Z98" i="6" s="1"/>
  <c r="Z97" i="6" s="1"/>
  <c r="Z96" i="6" s="1"/>
  <c r="Z110" i="6"/>
  <c r="Z109" i="6" s="1"/>
  <c r="Y99" i="6"/>
  <c r="Y98" i="6" s="1"/>
  <c r="Y97" i="6" s="1"/>
  <c r="Y110" i="6"/>
  <c r="Y109" i="6" s="1"/>
  <c r="X99" i="6"/>
  <c r="X98" i="6" s="1"/>
  <c r="X97" i="6" s="1"/>
  <c r="X96" i="6" s="1"/>
  <c r="X110" i="6"/>
  <c r="X109" i="6" s="1"/>
  <c r="X113" i="6"/>
  <c r="X32" i="6"/>
  <c r="X31" i="6" s="1"/>
  <c r="X30" i="6" s="1"/>
  <c r="X38" i="6"/>
  <c r="X37" i="6"/>
  <c r="X35" i="6" s="1"/>
  <c r="Z100" i="5"/>
  <c r="Z99" i="5" s="1"/>
  <c r="Z98" i="5" s="1"/>
  <c r="Z97" i="5" s="1"/>
  <c r="Z96" i="5" s="1"/>
  <c r="Y100" i="5"/>
  <c r="Y99" i="5" s="1"/>
  <c r="Y98" i="5" s="1"/>
  <c r="Y97" i="5" s="1"/>
  <c r="Y96" i="5" s="1"/>
  <c r="X100" i="5"/>
  <c r="X99" i="5" s="1"/>
  <c r="X98" i="5" s="1"/>
  <c r="X97" i="5" s="1"/>
  <c r="X96" i="5" s="1"/>
  <c r="AC23" i="2"/>
  <c r="AC22" i="2" s="1"/>
  <c r="AC21" i="2" s="1"/>
  <c r="AC20" i="2" s="1"/>
  <c r="AC18" i="2"/>
  <c r="AC17" i="2" s="1"/>
  <c r="AC16" i="2" s="1"/>
  <c r="AC124" i="2"/>
  <c r="AC123" i="2" s="1"/>
  <c r="AC122" i="2" s="1"/>
  <c r="AC121" i="2" s="1"/>
  <c r="AC120" i="2" s="1"/>
  <c r="AC113" i="2"/>
  <c r="AC112" i="2" s="1"/>
  <c r="AC111" i="2" s="1"/>
  <c r="AC117" i="2"/>
  <c r="AC116" i="2" s="1"/>
  <c r="AC115" i="2" s="1"/>
  <c r="AC90" i="2"/>
  <c r="AC89" i="2" s="1"/>
  <c r="AC88" i="2" s="1"/>
  <c r="AC87" i="2" s="1"/>
  <c r="AC86" i="2" s="1"/>
  <c r="AC96" i="2"/>
  <c r="AC95" i="2" s="1"/>
  <c r="AC94" i="2" s="1"/>
  <c r="AC93" i="2" s="1"/>
  <c r="AC92" i="2" s="1"/>
  <c r="AC102" i="2"/>
  <c r="AC106" i="2"/>
  <c r="AC105" i="2" s="1"/>
  <c r="AC104" i="2" s="1"/>
  <c r="AC69" i="2"/>
  <c r="AC63" i="2" s="1"/>
  <c r="AC62" i="2" s="1"/>
  <c r="AC61" i="2" s="1"/>
  <c r="AC81" i="2"/>
  <c r="AC52" i="2"/>
  <c r="AC50" i="2" s="1"/>
  <c r="AC47" i="2"/>
  <c r="AC46" i="2" s="1"/>
  <c r="AC45" i="2" s="1"/>
  <c r="AC44" i="2" s="1"/>
  <c r="AC43" i="2" s="1"/>
  <c r="AC129" i="2"/>
  <c r="Z19" i="5"/>
  <c r="Z18" i="5" s="1"/>
  <c r="Z17" i="5" s="1"/>
  <c r="Y19" i="5"/>
  <c r="Y18" i="5" s="1"/>
  <c r="Y17" i="5" s="1"/>
  <c r="Y24" i="5"/>
  <c r="Y23" i="5" s="1"/>
  <c r="Y22" i="5" s="1"/>
  <c r="Y21" i="5" s="1"/>
  <c r="Y29" i="5"/>
  <c r="Z86" i="5"/>
  <c r="Z85" i="5" s="1"/>
  <c r="Z84" i="5" s="1"/>
  <c r="Z83" i="5" s="1"/>
  <c r="Z82" i="5" s="1"/>
  <c r="Z92" i="5"/>
  <c r="Z91" i="5" s="1"/>
  <c r="Z90" i="5" s="1"/>
  <c r="Z89" i="5" s="1"/>
  <c r="Z88" i="5" s="1"/>
  <c r="Z41" i="5"/>
  <c r="Z40" i="5" s="1"/>
  <c r="Z38" i="5" s="1"/>
  <c r="Z47" i="5"/>
  <c r="Z46" i="5" s="1"/>
  <c r="Z45" i="5" s="1"/>
  <c r="Z63" i="5"/>
  <c r="Z108" i="5"/>
  <c r="Z107" i="5" s="1"/>
  <c r="Z113" i="5"/>
  <c r="Z112" i="5" s="1"/>
  <c r="Z111" i="5" s="1"/>
  <c r="Z120" i="5"/>
  <c r="Z119" i="5" s="1"/>
  <c r="Z118" i="5" s="1"/>
  <c r="Z117" i="5" s="1"/>
  <c r="Z116" i="5" s="1"/>
  <c r="Z115" i="5" s="1"/>
  <c r="Y86" i="5"/>
  <c r="Y85" i="5" s="1"/>
  <c r="Y84" i="5" s="1"/>
  <c r="Y83" i="5" s="1"/>
  <c r="Y82" i="5" s="1"/>
  <c r="Y92" i="5"/>
  <c r="Y91" i="5" s="1"/>
  <c r="Y90" i="5" s="1"/>
  <c r="Y89" i="5" s="1"/>
  <c r="Y88" i="5" s="1"/>
  <c r="Y41" i="5"/>
  <c r="Y40" i="5" s="1"/>
  <c r="Y38" i="5" s="1"/>
  <c r="Y47" i="5"/>
  <c r="Y46" i="5" s="1"/>
  <c r="Y45" i="5" s="1"/>
  <c r="Y63" i="5"/>
  <c r="Y62" i="5" s="1"/>
  <c r="Y57" i="5" s="1"/>
  <c r="Y108" i="5"/>
  <c r="Y107" i="5" s="1"/>
  <c r="Y113" i="5"/>
  <c r="Y112" i="5" s="1"/>
  <c r="Y111" i="5" s="1"/>
  <c r="Y120" i="5"/>
  <c r="Y119" i="5" s="1"/>
  <c r="Y118" i="5" s="1"/>
  <c r="Y117" i="5" s="1"/>
  <c r="Y116" i="5" s="1"/>
  <c r="Y115" i="5" s="1"/>
  <c r="X86" i="5"/>
  <c r="X85" i="5" s="1"/>
  <c r="X84" i="5" s="1"/>
  <c r="X83" i="5" s="1"/>
  <c r="X82" i="5" s="1"/>
  <c r="X92" i="5"/>
  <c r="X91" i="5" s="1"/>
  <c r="X90" i="5" s="1"/>
  <c r="X89" i="5" s="1"/>
  <c r="X19" i="5"/>
  <c r="X18" i="5" s="1"/>
  <c r="X17" i="5" s="1"/>
  <c r="X24" i="5"/>
  <c r="X23" i="5" s="1"/>
  <c r="X22" i="5" s="1"/>
  <c r="X21" i="5" s="1"/>
  <c r="X41" i="5"/>
  <c r="X40" i="5" s="1"/>
  <c r="X38" i="5" s="1"/>
  <c r="X47" i="5"/>
  <c r="X46" i="5" s="1"/>
  <c r="X45" i="5" s="1"/>
  <c r="X108" i="5"/>
  <c r="X107" i="5" s="1"/>
  <c r="X120" i="5"/>
  <c r="X119" i="5" s="1"/>
  <c r="X118" i="5" s="1"/>
  <c r="X117" i="5" s="1"/>
  <c r="X116" i="5" s="1"/>
  <c r="X115" i="5" s="1"/>
  <c r="X129" i="5"/>
  <c r="Z51" i="5"/>
  <c r="Y51" i="5"/>
  <c r="X51" i="5"/>
  <c r="AA124" i="2"/>
  <c r="AA123" i="2" s="1"/>
  <c r="AA122" i="2" s="1"/>
  <c r="AA121" i="2" s="1"/>
  <c r="AA120" i="2" s="1"/>
  <c r="AA112" i="2"/>
  <c r="AA111" i="2" s="1"/>
  <c r="AA116" i="2"/>
  <c r="AA115" i="2" s="1"/>
  <c r="AA86" i="2"/>
  <c r="AA96" i="2"/>
  <c r="AA95" i="2" s="1"/>
  <c r="AA94" i="2" s="1"/>
  <c r="AA93" i="2" s="1"/>
  <c r="AA106" i="2"/>
  <c r="AA105" i="2" s="1"/>
  <c r="AA104" i="2" s="1"/>
  <c r="AA101" i="2" s="1"/>
  <c r="AA100" i="2" s="1"/>
  <c r="AA69" i="2"/>
  <c r="AA81" i="2"/>
  <c r="AA76" i="2" s="1"/>
  <c r="AA75" i="2" s="1"/>
  <c r="AA52" i="2"/>
  <c r="AA47" i="2"/>
  <c r="AA46" i="2" s="1"/>
  <c r="AA45" i="2" s="1"/>
  <c r="AA44" i="2" s="1"/>
  <c r="AA43" i="2" s="1"/>
  <c r="AA18" i="2"/>
  <c r="AA17" i="2" s="1"/>
  <c r="AA16" i="2" s="1"/>
  <c r="AA23" i="2"/>
  <c r="AA22" i="2" s="1"/>
  <c r="AA21" i="2" s="1"/>
  <c r="AA20" i="2" s="1"/>
  <c r="AA132" i="2"/>
  <c r="AA129" i="2" s="1"/>
  <c r="AA16" i="3"/>
  <c r="AA35" i="3"/>
  <c r="Z35" i="3"/>
  <c r="Z16" i="3"/>
  <c r="Y40" i="3"/>
  <c r="AA38" i="3"/>
  <c r="Z38" i="3"/>
  <c r="Y35" i="3"/>
  <c r="E28" i="10"/>
  <c r="D28" i="10"/>
  <c r="C28" i="10"/>
  <c r="E26" i="10"/>
  <c r="D26" i="10"/>
  <c r="C26" i="10"/>
  <c r="E25" i="10"/>
  <c r="D25" i="10"/>
  <c r="C25" i="10"/>
  <c r="E23" i="10"/>
  <c r="D23" i="10"/>
  <c r="C23" i="10"/>
  <c r="E21" i="10"/>
  <c r="D21" i="10"/>
  <c r="D20" i="10" s="1"/>
  <c r="C21" i="10"/>
  <c r="C20" i="10"/>
  <c r="C19" i="10"/>
  <c r="C13" i="10" s="1"/>
  <c r="C12" i="10" s="1"/>
  <c r="E17" i="10"/>
  <c r="D17" i="10"/>
  <c r="C17" i="10"/>
  <c r="E15" i="10"/>
  <c r="D15" i="10"/>
  <c r="C15" i="10"/>
  <c r="E14" i="10"/>
  <c r="E13" i="10"/>
  <c r="D14" i="10"/>
  <c r="D13" i="10" s="1"/>
  <c r="C14" i="10"/>
  <c r="Y33" i="6"/>
  <c r="Y32" i="6" s="1"/>
  <c r="Y31" i="6" s="1"/>
  <c r="Y30" i="6" s="1"/>
  <c r="Y38" i="6"/>
  <c r="Y37" i="6" s="1"/>
  <c r="Y36" i="6" s="1"/>
  <c r="Y35" i="6" s="1"/>
  <c r="Z33" i="6"/>
  <c r="Z32" i="6" s="1"/>
  <c r="Z31" i="6" s="1"/>
  <c r="Z30" i="6" s="1"/>
  <c r="Z38" i="6"/>
  <c r="Z37" i="6" s="1"/>
  <c r="Z36" i="6" s="1"/>
  <c r="Z35" i="6" s="1"/>
  <c r="AA29" i="3"/>
  <c r="Z29" i="3"/>
  <c r="AA26" i="3"/>
  <c r="Z26" i="3"/>
  <c r="AA21" i="3"/>
  <c r="Z21" i="3"/>
  <c r="Y21" i="3"/>
  <c r="Y26" i="3"/>
  <c r="Y29" i="3"/>
  <c r="E20" i="10"/>
  <c r="AC15" i="2" l="1"/>
  <c r="AA15" i="2"/>
  <c r="AB101" i="2"/>
  <c r="AA85" i="2"/>
  <c r="AC101" i="2"/>
  <c r="Y56" i="5"/>
  <c r="Y55" i="5"/>
  <c r="Z62" i="5"/>
  <c r="Z57" i="5"/>
  <c r="Z56" i="5" s="1"/>
  <c r="Z55" i="5" s="1"/>
  <c r="AB17" i="2"/>
  <c r="AB16" i="2" s="1"/>
  <c r="AB15" i="2" s="1"/>
  <c r="AC119" i="2"/>
  <c r="AA131" i="2"/>
  <c r="Z40" i="6"/>
  <c r="Z29" i="6"/>
  <c r="Y29" i="6"/>
  <c r="X81" i="5"/>
  <c r="X106" i="5"/>
  <c r="X105" i="5" s="1"/>
  <c r="X104" i="5" s="1"/>
  <c r="Z81" i="5"/>
  <c r="Z16" i="5"/>
  <c r="Y42" i="3"/>
  <c r="AB110" i="2"/>
  <c r="AB109" i="2" s="1"/>
  <c r="AB108" i="2" s="1"/>
  <c r="AB100" i="2"/>
  <c r="AB85" i="2" s="1"/>
  <c r="AA119" i="2"/>
  <c r="AC100" i="2"/>
  <c r="AC85" i="2" s="1"/>
  <c r="AB51" i="2"/>
  <c r="AB62" i="2"/>
  <c r="AC51" i="2"/>
  <c r="AA50" i="2"/>
  <c r="AA134" i="2" s="1"/>
  <c r="AA51" i="2"/>
  <c r="X16" i="5"/>
  <c r="AB59" i="2"/>
  <c r="Y106" i="5"/>
  <c r="Y105" i="5" s="1"/>
  <c r="Y104" i="5" s="1"/>
  <c r="Z106" i="5"/>
  <c r="Z105" i="5" s="1"/>
  <c r="Z104" i="5" s="1"/>
  <c r="Y40" i="6"/>
  <c r="X29" i="6"/>
  <c r="Y81" i="5"/>
  <c r="Y16" i="5"/>
  <c r="AC59" i="2"/>
  <c r="AC110" i="2"/>
  <c r="AC109" i="2" s="1"/>
  <c r="AC108" i="2" s="1"/>
  <c r="X115" i="6" l="1"/>
  <c r="X131" i="5"/>
  <c r="AB134" i="2"/>
  <c r="AB136" i="2" s="1"/>
  <c r="Y131" i="5" l="1"/>
  <c r="Y115" i="6"/>
  <c r="Z42" i="3"/>
  <c r="Z131" i="5"/>
  <c r="Z115" i="6"/>
  <c r="AA42" i="3"/>
  <c r="AC134" i="2"/>
  <c r="AC136" i="2" s="1"/>
</calcChain>
</file>

<file path=xl/comments1.xml><?xml version="1.0" encoding="utf-8"?>
<comments xmlns="http://schemas.openxmlformats.org/spreadsheetml/2006/main">
  <authors>
    <author>GlavBuh</author>
  </authors>
  <commentList>
    <comment ref="Z71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<sst xmlns="http://schemas.openxmlformats.org/spreadsheetml/2006/main" count="2489" uniqueCount="598">
  <si>
    <t>Ленинский сельсовет</t>
  </si>
  <si>
    <t>Приложение № 7</t>
  </si>
  <si>
    <t>Приложение № 6</t>
  </si>
  <si>
    <t>Оренбургского района</t>
  </si>
  <si>
    <t>Приложение № 9</t>
  </si>
  <si>
    <t>000 1 11 05035 10 0000 120</t>
  </si>
  <si>
    <t>000 1 11 07015 10 0000 120</t>
  </si>
  <si>
    <t>000 1 11 08050 10 0000 120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</si>
  <si>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</si>
  <si>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000 1 11 09035 10 0000 120</t>
  </si>
  <si>
    <t>ЛЕНИНСКИЙ СЕЛЬСОВЕТ</t>
  </si>
  <si>
    <t>Доходы от эксплуатации и использования имущества, автомобильных дорог, находящихся в собственности сельских поселений</t>
  </si>
  <si>
    <t>000 1 11 09045 10 0000 120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</si>
  <si>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</si>
  <si>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</si>
  <si>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000 1 12 05050 10 0000 120</t>
  </si>
  <si>
    <t xml:space="preserve">                                                                              Приложение № 2</t>
  </si>
  <si>
    <t>1 14 02052 10 0000 440</t>
  </si>
  <si>
    <t>1 14 02053 10 0000 440</t>
  </si>
  <si>
    <t xml:space="preserve">Плата за пользование водными объектами, находящимися в собственности сельских поселений </t>
  </si>
  <si>
    <t>В ЧАСТИ ДОХОДОВ ОТ ОКАЗАНИЯ ПЛАТНЫХ УСЛУГ И КОМПЕНСАЦИИ ЗАТРАТ ГОСУДАР-СТВА</t>
  </si>
  <si>
    <t>000 1 13 01540 10 0000 130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</si>
  <si>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</si>
  <si>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0001 13 01995 10 0000 130</t>
  </si>
  <si>
    <t>Прочие доходы от оказания платных услуг(работ) получателями средств бюджетов сельских поселений</t>
  </si>
  <si>
    <t>000 1 13 02065 10 0000 130</t>
  </si>
  <si>
    <t>0001 13 02995 10 0000 130</t>
  </si>
  <si>
    <t>В ЧАСТИ ДОХОДОВ ОТ ПРОДАЖИ МАТЕРИАЛЬНЫХ И НЕМАТЕРИАЛЬНЫХ АКТИВОВ</t>
  </si>
  <si>
    <t xml:space="preserve">0001 14 01050 10 0000 410 </t>
  </si>
  <si>
    <t>Доходы от продажи квартир, находящихся в собственности сельских поселений</t>
  </si>
  <si>
    <t>0001 14 02052 10 0000 410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</si>
  <si>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</si>
  <si>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0001 14 02053 10 0000 410</t>
  </si>
  <si>
    <t>0001 14 02052 10 0000 440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</si>
  <si>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</si>
  <si>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</si>
  <si>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</si>
  <si>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000 1 14 03050 10 0000 410 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</si>
  <si>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</si>
  <si>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</si>
  <si>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</si>
  <si>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000 1 14 04050 10 0000 420</t>
  </si>
  <si>
    <t xml:space="preserve">Доходы от продажи нематериальных активов, находящихся в собственности сельских поселений </t>
  </si>
  <si>
    <t>000 1 14 06025 10 0000 430</t>
  </si>
  <si>
    <t>В ЧАСТИ АДМИНИСТРАТИВНЫХ ПЛАТЕЖЕЙ И  СБОРОВ</t>
  </si>
  <si>
    <t xml:space="preserve">000 1 15 02050 10 0000 140 </t>
  </si>
  <si>
    <t>Платежи, взимаемые органами местного само управления(организациями) сельских поселений, за выполнение определенных функций</t>
  </si>
  <si>
    <t>В ЧАСТИ ШТРАФОВ, САНКЦИЙ, ВОЗМЕЩЕНИЯ УЩЕРБА</t>
  </si>
  <si>
    <t>000 1 16 18050 10 0000 140</t>
  </si>
  <si>
    <t>Денежные взыскания (штрафы) за нарушение бюджетного законодательства (в части бюджетов сельских поселений)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</si>
  <si>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</si>
  <si>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 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</si>
  <si>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</si>
  <si>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</si>
  <si>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</si>
  <si>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</si>
  <si>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</si>
  <si>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</si>
  <si>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</si>
  <si>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</si>
  <si>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</si>
  <si>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</si>
  <si>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0001 16 37040 10 0000 140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</si>
  <si>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сельских поселений</t>
  </si>
  <si>
    <t>000 1 16 90050 10 0000 140</t>
  </si>
  <si>
    <t xml:space="preserve">Прочие поступления от денежных взысканий (штрафов) и иных сумм в возмещении ущерба, зачисляемые в бюджеты сельских поселений   </t>
  </si>
  <si>
    <t>В ЧАСТИ ПРОЧИХ НЕНАЛОГОВЫХ ДОХОДОВ</t>
  </si>
  <si>
    <t>000 1 17 01050 10 0000 180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</si>
  <si>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</si>
  <si>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</si>
  <si>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000 1 17 05050 10 0000 180</t>
  </si>
  <si>
    <t>000 1 17 12050 10 0000 180</t>
  </si>
  <si>
    <t>Целевые отчисления от лотерей сельских поселений</t>
  </si>
  <si>
    <t>1 08 04020 01 1000 110</t>
  </si>
  <si>
    <t>1 08 07175 01 1000 110</t>
  </si>
  <si>
    <t>Государственная пошлина за выдачу органом местного самоуправления 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</si>
  <si>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1 11 01050 10 0000 120</t>
  </si>
  <si>
    <t>1 11 02033 10 0000 120</t>
  </si>
  <si>
    <t>Доходы от размещения временно свободных средств бюджетов сельских  поселений</t>
  </si>
  <si>
    <t>1 11 02085 10 0000 120</t>
  </si>
  <si>
    <t>1 11 03050 10 0000 120</t>
  </si>
  <si>
    <t>1 11 05027 10 0000 120</t>
  </si>
  <si>
    <t>1 11 08050 10 0000 120</t>
  </si>
  <si>
    <r>
      <t xml:space="preserve">Средства, получаемые от передачи имущества, находящегося в собственности </t>
    </r>
    <r>
      <rPr>
        <sz val="14"/>
        <color indexed="8"/>
        <rFont val="Times New Roman"/>
        <family val="1"/>
        <charset val="204"/>
      </rPr>
      <t>сельских</t>
    </r>
    <r>
      <rPr>
        <sz val="14"/>
        <color indexed="8"/>
        <rFont val="TimesNewRomanPSMT"/>
      </rPr>
      <t xml:space="preserve">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  </r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</si>
  <si>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</si>
  <si>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</si>
  <si>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</si>
  <si>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</si>
  <si>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</si>
  <si>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сельских поселений</t>
  </si>
  <si>
    <t>1 13 01540 10 0000 130</t>
  </si>
  <si>
    <t xml:space="preserve"> 1 13 01995 10 0000 130</t>
  </si>
  <si>
    <t>Прочие доходы от оказания платных услуг (работ) получателями средств бюджетов сельских  поселений</t>
  </si>
  <si>
    <t>1 14 01050 10 0000 410</t>
  </si>
  <si>
    <t>1 14 02052 10 0000 410</t>
  </si>
  <si>
    <t>1 14 03050 10 0000 410</t>
  </si>
  <si>
    <t>1 14 03050 10 0000 440</t>
  </si>
  <si>
    <t>1 14 04050 10 0000 420</t>
  </si>
  <si>
    <t>Доходы от продажи нематериальных активов, находящихся в собственности сельских поселений</t>
  </si>
  <si>
    <t>Платежи, взимаемые органами местного самоуправления (организациями) сельских поселений, за выполнение определенных функций</t>
  </si>
  <si>
    <t>1 16 18050 10 0000 140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</si>
  <si>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</si>
  <si>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</si>
  <si>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</si>
  <si>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1 16 23052 10 0000 140</t>
  </si>
  <si>
    <t>1 16 32000 10 0000 140</t>
  </si>
  <si>
    <t>1 16 37040 10 0000 140</t>
  </si>
  <si>
    <t>1 17 02020 10 0000 180</t>
  </si>
  <si>
    <t>1 17 12050 10 0000 180</t>
  </si>
  <si>
    <t>МУНИЦИПАЛЬНОГО ОБРАЗОВАНИЯ  ЛЕНИНСКИЙ СЕЛЬ(ПОС)СОВЕТ</t>
  </si>
  <si>
    <t xml:space="preserve">                 МО Ленинский сель(пос)совет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</si>
  <si>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</si>
  <si>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</si>
  <si>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</si>
  <si>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</si>
  <si>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</si>
  <si>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</si>
  <si>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</si>
  <si>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</si>
  <si>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</si>
  <si>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</si>
  <si>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</si>
  <si>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</si>
  <si>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</si>
  <si>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</si>
  <si>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</si>
  <si>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</si>
  <si>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</si>
  <si>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</si>
  <si>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</si>
  <si>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</si>
  <si>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</si>
  <si>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Другие общегосударственные вопросы</t>
  </si>
  <si>
    <t>Основное мероприятие Капитальный ремонт и ремонт сети автомобильных дорог местного значения</t>
  </si>
  <si>
    <t>Капитальный ремонт и ремонт сети автомобильных дорог местного значения</t>
  </si>
  <si>
    <t xml:space="preserve">Основное мероприятие "Мероприятия по землеустройству и землепользованию" </t>
  </si>
  <si>
    <t>Подпрограмма «Управление муниципальным имуществом и земельными ресурсами»</t>
  </si>
  <si>
    <t xml:space="preserve">Мероприятия по землеустройству и землепользованию </t>
  </si>
  <si>
    <t>Освещение улиц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</si>
  <si>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</si>
  <si>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МО Ленинский сель(пос)совет</t>
  </si>
  <si>
    <t>ФИЗИЧЕСКАЯ КУЛЬТУРА И СПОРТ</t>
  </si>
  <si>
    <t>Физическая культура</t>
  </si>
  <si>
    <t>Социальное обеспечение населения</t>
  </si>
  <si>
    <t>Подпрограмма "Обеспечение жильем молодых семей на 2014-2020 годы"</t>
  </si>
  <si>
    <t>Социальные выплаты на приобретение жилья молодым семьям, в том числе отдельным категориям граждан</t>
  </si>
  <si>
    <t>A</t>
  </si>
  <si>
    <t>Расходы на выплаты персоналу казенных учреждений</t>
  </si>
  <si>
    <t>Уплата налогов, сборов и иных платежей</t>
  </si>
  <si>
    <t xml:space="preserve"> </t>
  </si>
  <si>
    <t>000</t>
  </si>
  <si>
    <t>0000000000</t>
  </si>
  <si>
    <t>Условно утвержденные расходы</t>
  </si>
  <si>
    <t>00000</t>
  </si>
  <si>
    <t>00</t>
  </si>
  <si>
    <t>0</t>
  </si>
  <si>
    <t>310</t>
  </si>
  <si>
    <t>20009</t>
  </si>
  <si>
    <t>01</t>
  </si>
  <si>
    <t>Г</t>
  </si>
  <si>
    <t>85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</si>
  <si>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</si>
  <si>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</si>
  <si>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</si>
  <si>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</si>
  <si>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</si>
  <si>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</si>
  <si>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</si>
  <si>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</si>
  <si>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</si>
  <si>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</si>
  <si>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</si>
  <si>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</si>
  <si>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</si>
  <si>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</si>
  <si>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</si>
  <si>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</si>
  <si>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</si>
  <si>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</si>
  <si>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</si>
  <si>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</si>
  <si>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</si>
  <si>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</si>
  <si>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</si>
  <si>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</si>
  <si>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</si>
  <si>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</si>
  <si>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</si>
  <si>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</si>
  <si>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</si>
  <si>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</si>
  <si>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</si>
  <si>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Муниципальная программа "Развитие культуры села на 2014-2018 годы"</t>
  </si>
  <si>
    <t>Культура</t>
  </si>
  <si>
    <t>КУЛЬТУРА, КИНЕМАТОГРАФИЯ</t>
  </si>
  <si>
    <t>240</t>
  </si>
  <si>
    <t>90036</t>
  </si>
  <si>
    <t>6</t>
  </si>
  <si>
    <t>8560190036</t>
  </si>
  <si>
    <t>Иные закупки товаров, работ и услуг для обеспечения государственных (муниципальных) нужд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</si>
  <si>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</si>
  <si>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</si>
  <si>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</si>
  <si>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</si>
  <si>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</si>
  <si>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</si>
  <si>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</si>
  <si>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03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</si>
  <si>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</si>
  <si>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</si>
  <si>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</si>
  <si>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</si>
  <si>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</si>
  <si>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</si>
  <si>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</si>
  <si>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</si>
  <si>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</si>
  <si>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</si>
  <si>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</si>
  <si>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</si>
  <si>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</si>
  <si>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</si>
  <si>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</si>
  <si>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</si>
  <si>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</si>
  <si>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</si>
  <si>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</si>
  <si>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S0010</t>
  </si>
  <si>
    <t>3</t>
  </si>
  <si>
    <t>85301S0010</t>
  </si>
  <si>
    <t xml:space="preserve">Капитальные вложения в объекты муниципальной собственности </t>
  </si>
  <si>
    <t>8530100000</t>
  </si>
  <si>
    <t>Основное мероприятие "Бюджетные инвестиции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</si>
  <si>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</si>
  <si>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</si>
  <si>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</si>
  <si>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</si>
  <si>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</si>
  <si>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</si>
  <si>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</si>
  <si>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</si>
  <si>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</si>
  <si>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</si>
  <si>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</si>
  <si>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</si>
  <si>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</si>
  <si>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75</t>
  </si>
  <si>
    <t>7500059302</t>
  </si>
  <si>
    <t>120</t>
  </si>
  <si>
    <t>А</t>
  </si>
  <si>
    <t>Основное мероприятие "Развитие физической культуры и спорта"</t>
  </si>
  <si>
    <t>Б</t>
  </si>
  <si>
    <t>Расходы на выплаты персоналу государственных (муниципальных) органов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</si>
  <si>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</si>
  <si>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</si>
  <si>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</si>
  <si>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</si>
  <si>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</si>
  <si>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</si>
  <si>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</si>
  <si>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</si>
  <si>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</si>
  <si>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</si>
  <si>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</si>
  <si>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Муниципальная программа "Совершенствование муниципального управления в муниципальном образовании _________ сельсовет на 2017 - 2019 годы"</t>
  </si>
  <si>
    <t>Мобилизационная и вневойсковая подготовка</t>
  </si>
  <si>
    <t>НАЦИОНАЛЬНАЯ ОБОРОНА</t>
  </si>
  <si>
    <t>10002</t>
  </si>
  <si>
    <t>8600110002</t>
  </si>
  <si>
    <t>Содержание аппарата администрации сельсовета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</si>
  <si>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</si>
  <si>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</si>
  <si>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</si>
  <si>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</si>
  <si>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</si>
  <si>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</si>
  <si>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</si>
  <si>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</si>
  <si>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</si>
  <si>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</si>
  <si>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</si>
  <si>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</si>
  <si>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</si>
  <si>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</si>
  <si>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рублей</t>
  </si>
  <si>
    <t>ОРЕНБУРГСКОГО РАЙОНА И НЕПРОГРАММНЫМ НАПРАВЛЕНИЯМ ДЕЯТЕЛЬНОСТИ), ГРУППАМ И ПОДГРУППАМ ВИДОВ</t>
  </si>
  <si>
    <t>РАСПРЕДЕЛЕНИЕ БЮДЖЕТНЫХ АССИГНОВАНИЙ БЮДЖЕТА МУНИЦИПАЛЬНОГО ОБРАЗОВАНИЯ</t>
  </si>
  <si>
    <t>муниципального образования</t>
  </si>
  <si>
    <t>к решению Совета депутатов</t>
  </si>
  <si>
    <t>2019 год</t>
  </si>
  <si>
    <t>Приложение № 11</t>
  </si>
  <si>
    <t xml:space="preserve">                                                                                       МО Ленинский сельсовет</t>
  </si>
  <si>
    <t xml:space="preserve">                                                                          Приложение № 4</t>
  </si>
  <si>
    <t>Приложение № 8</t>
  </si>
  <si>
    <t xml:space="preserve">                    Ленинский сельсовет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</si>
  <si>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</si>
  <si>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 xml:space="preserve">Осуществление первичного воинского учета на территориях, где отсутствуют военные комиссариаты </t>
  </si>
  <si>
    <t>ИТОГО РАСХОДОВ</t>
  </si>
  <si>
    <t>РАСХОДОВ КЛАССИФИКАЦИИ РАСХОДОВ НА 2017 ГОД И НА ПЛАНОВЫЙ ПЕРИОД 2018 И 2019 ГОДОВ</t>
  </si>
  <si>
    <t>НАИМЕНОВАНИЕ</t>
  </si>
  <si>
    <t>Всего расходов</t>
  </si>
  <si>
    <t>РАСПРЕДЕЛЕНИЕ БЮДЖЕТНЫХ АССИГОНОВАНИЙ БЮДЖЕТА МУНИЦИПАЛЬНОГО</t>
  </si>
  <si>
    <t xml:space="preserve"> ПЕРИОД 2018 И 2019 ГОДОВ ПО РАЗДЕЛАМ И ПОДРАЗДЕЛАМ РАСХОДОВ</t>
  </si>
  <si>
    <t>КЛАССИФИКАЦИИ РАСХОДОВ БЮДЖЕТОВ</t>
  </si>
  <si>
    <t>ВЕД</t>
  </si>
  <si>
    <t/>
  </si>
  <si>
    <t>ВСЕГО РАСХОДОВ</t>
  </si>
  <si>
    <t>ОБРАЗОВАНИЯ _________________________  НА 2017 ГОД И НА ПЛАНОВЫЙ</t>
  </si>
  <si>
    <t>Содержание аппарата администрации МО</t>
  </si>
  <si>
    <t>Осуществление первичного воинского учета на территориях, где отсутствуют военные комиссариаты</t>
  </si>
  <si>
    <t>______________________  ПО РАЗДЕЛАМ, ПОДРАЗДЕЛАМ,ЦЕЛЕВЫМ СТАТЬЯМ (МУНИЦИПАЛЬНЫМ ПРОГРАММАМ</t>
  </si>
  <si>
    <t>7500059301</t>
  </si>
  <si>
    <t>59301</t>
  </si>
  <si>
    <t>(МУНИЦИПАЛЬНЫХ ПРОГРАММ  ОРЕНБУРГСКОГО РАЙОНА И НЕПРОГРАММНЫМ НАПРАВЛЕНИЯМ</t>
  </si>
  <si>
    <t>ДЕЯТЕЛЬНОСТИ), РАЗДЕЛАМ, ПОДРАЗДЕЛАМ, ГРУППАМ И ПОДГРУППАМ ВИДОВ РАСХОДОВ</t>
  </si>
  <si>
    <t>КЛАССИФИКАЦИИ РАСХОДОВ НА 2017 ГОД И ПЛАНОВЫЙ ПЕРИОД 2018 И 2019 ГОДОВ</t>
  </si>
  <si>
    <t>9900000000</t>
  </si>
  <si>
    <t>РАСПРЕДЕЛЕНИЕ БЮДЖЕТНЫХ АССИГНОВАНИЙ БЮДЖЕТА  _____________________  ПО ЦЕЛЕВЫМ СТАТЬЯМ</t>
  </si>
  <si>
    <t>Бюджетные инвестиции</t>
  </si>
  <si>
    <t xml:space="preserve">      </t>
  </si>
  <si>
    <t>(тыс. рублей)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</si>
  <si>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</si>
  <si>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</si>
  <si>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</si>
  <si>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</si>
  <si>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</si>
  <si>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</si>
  <si>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</si>
  <si>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</si>
  <si>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</si>
  <si>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</si>
  <si>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</si>
  <si>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</si>
  <si>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</si>
  <si>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</si>
  <si>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</si>
  <si>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</si>
  <si>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</si>
  <si>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</si>
  <si>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</si>
  <si>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</si>
  <si>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</si>
  <si>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</si>
  <si>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</si>
  <si>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</si>
  <si>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</si>
  <si>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</si>
  <si>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</si>
  <si>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</si>
  <si>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</si>
  <si>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</si>
  <si>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</si>
  <si>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</si>
  <si>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</si>
  <si>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</si>
  <si>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</si>
  <si>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</si>
  <si>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</si>
  <si>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</si>
  <si>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</si>
  <si>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</si>
  <si>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</si>
  <si>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</si>
  <si>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</si>
  <si>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</si>
  <si>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</si>
  <si>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</si>
  <si>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</si>
  <si>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</si>
  <si>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</si>
  <si>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</si>
  <si>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</si>
  <si>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</si>
  <si>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</si>
  <si>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</si>
  <si>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</si>
  <si>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</si>
  <si>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</si>
  <si>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</si>
  <si>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</si>
  <si>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</si>
  <si>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</si>
  <si>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</si>
  <si>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</si>
  <si>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</si>
  <si>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</si>
  <si>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</si>
  <si>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</si>
  <si>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</si>
  <si>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</si>
  <si>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</si>
  <si>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</si>
  <si>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</si>
  <si>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</si>
  <si>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</si>
  <si>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</si>
  <si>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</si>
  <si>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</si>
  <si>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</si>
  <si>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</si>
  <si>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Налог на доходы физических лиц</t>
  </si>
  <si>
    <t xml:space="preserve">Основное мероприятие  
«Осуществление хозяйственной деятельности администрации сельсовета»
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</si>
  <si>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</si>
  <si>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</si>
  <si>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"Совершенствование муниципального управления в муниципальном образовании  Ленинский сельсовет на 2017 - 2019 годы"</t>
  </si>
  <si>
    <t xml:space="preserve">Подпрограмма"Обеспечение первичных мер пожарной безопасности  в границах населенных пунктов" </t>
  </si>
  <si>
    <t>Обеспечение первичных мер пожарной безопасности  в границах населенных пунктов</t>
  </si>
  <si>
    <t>Подпрограмма"Обеспечение первичных мер пожарной безопасности  в границах населенных пунктов"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</si>
  <si>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2016–2018 годы и на период до 2020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</si>
  <si>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</si>
  <si>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</si>
  <si>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2016–2018 годы и на период до 2020 года"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</si>
  <si>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</si>
  <si>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</si>
  <si>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</si>
  <si>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</si>
  <si>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</si>
  <si>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</si>
  <si>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Муниципальная программа "Совершенствование муниципального управления в муниципальном образовании Ленинский сельсовет на 2017 - 2019 годы"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</si>
  <si>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</si>
  <si>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</si>
  <si>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</si>
  <si>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</si>
  <si>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615</t>
  </si>
  <si>
    <t>01  05  02  00  00  0000  500</t>
  </si>
  <si>
    <t>Увеличение прочих остатков средств бюджетов</t>
  </si>
  <si>
    <t xml:space="preserve"> ЛЕНИНСКИЙ СЕЛЬСОВЕТ ПО РАЗДЕЛАМ, ПОДРАЗДЕЛАМ,ЦЕЛЕВЫМ СТАТЬЯМ (МУНИЦИПАЛЬНЫМ ПРОГРАММАМ</t>
  </si>
  <si>
    <t xml:space="preserve">                   </t>
  </si>
  <si>
    <t>Функционирование высшего должностного лица субъекта Российской Федерации и муниципального образования Ленинский</t>
  </si>
  <si>
    <t>Содержание казенного учреждения по обслуживанию органов местного самоуправления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</si>
  <si>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</si>
  <si>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Основное мероприятие "Обеспечение первичных мер пожарной безопасности в границах населенных пунктов поселения"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</si>
  <si>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</si>
  <si>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</si>
  <si>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</si>
  <si>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</si>
  <si>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</si>
  <si>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</si>
  <si>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</si>
  <si>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</si>
  <si>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</si>
  <si>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</si>
  <si>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</si>
  <si>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</si>
  <si>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</si>
  <si>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</si>
  <si>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</si>
  <si>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</si>
  <si>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</si>
  <si>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</si>
  <si>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</si>
  <si>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</si>
  <si>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</si>
  <si>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</si>
  <si>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</si>
  <si>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</si>
  <si>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</si>
  <si>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</si>
  <si>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</si>
  <si>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</si>
  <si>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</si>
  <si>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</si>
  <si>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</si>
  <si>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</si>
  <si>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</si>
  <si>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</si>
  <si>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</si>
  <si>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</si>
  <si>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</si>
  <si>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</si>
  <si>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</si>
  <si>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</si>
  <si>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</si>
  <si>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</si>
  <si>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</si>
  <si>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</si>
  <si>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</si>
  <si>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</si>
  <si>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</si>
  <si>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</si>
  <si>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</si>
  <si>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</si>
  <si>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</si>
  <si>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</si>
  <si>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</si>
  <si>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</si>
  <si>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</si>
  <si>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</si>
  <si>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</si>
  <si>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</si>
  <si>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В ЧАСТИ НАЛОГОВ НА ПРИБЫЛЬ, ДОХОДЫ</t>
  </si>
  <si>
    <t>000 1 01 02000 01 0000 110</t>
  </si>
  <si>
    <t>В ЧАСТИ ДОХОДОВ  ОТ АКЦИЗОВ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</si>
  <si>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</si>
  <si>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</si>
  <si>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</si>
  <si>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(или)карбюраторных</t>
  </si>
  <si>
    <t>(инжекторных) двигателей, зачисляемые в</t>
  </si>
  <si>
    <t>Консолидированные бюджеты субъектов</t>
  </si>
  <si>
    <t>000 1 03 02250 01 0000 110</t>
  </si>
  <si>
    <t>Доходы от уплаты акцизов на автомобильный бензин, производимый на территории</t>
  </si>
  <si>
    <t>Российской Федерации, зачисляемые в</t>
  </si>
  <si>
    <t>000 1 03 02260 01 0000 110</t>
  </si>
  <si>
    <t>Доходы от уплаты акцизов на прямогонный</t>
  </si>
  <si>
    <t xml:space="preserve">бензин, производимый на территории </t>
  </si>
  <si>
    <t xml:space="preserve">Российской Федерации ,  зачисляемые </t>
  </si>
  <si>
    <t>в Консолидированные бюджеты субъектов</t>
  </si>
  <si>
    <t>Российской Федерации</t>
  </si>
  <si>
    <t>В ЧАСТИ НАЛОГОВ НА СОВОКУПНЫЙ ДОХОД</t>
  </si>
  <si>
    <r>
      <t xml:space="preserve">000 1 05 03010 01 0000 110 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</si>
  <si>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000 1 05 03020 01 0000 110 </t>
  </si>
  <si>
    <t>Единый сельскохозяйственный налог (за налоговые  периоды, истекшие до 1 января 2011 года</t>
  </si>
  <si>
    <r>
      <t>В ЧАСТИ НАЛОГОВ НА ИМУЩЕСТВО</t>
    </r>
    <r>
      <rPr>
        <sz val="12"/>
        <color indexed="8"/>
        <rFont val="TimesNewRomanPSMT"/>
      </rPr>
      <t xml:space="preserve"> </t>
    </r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</si>
  <si>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</si>
  <si>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</si>
  <si>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налог, взимаемый по ставкам, ус-тановленным в соответствии с подпунктом 1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</si>
  <si>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000 1 06 06033 10 0000 110</t>
  </si>
  <si>
    <t>000 1 06 06043 10 0000 110</t>
  </si>
  <si>
    <t xml:space="preserve">Земельный налог, взимаемый по ставкам, ус-тановленным в соответствии с подпунктом 2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</si>
  <si>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В ЧАСТИ ГОСУДАРСТВЕННОЙ ПОШЛИНЫ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</si>
  <si>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</si>
  <si>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</si>
  <si>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000 1 08 04020 01 1000 110</t>
  </si>
  <si>
    <t>000 1 08 07175 01 0000 110</t>
  </si>
  <si>
    <r>
      <t>Государственная пошлина за выдачу органом местного самоуправления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сельских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  </r>
  </si>
  <si>
    <t>000 1 08 07175 01 1000 110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</si>
  <si>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</si>
  <si>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В ЧАСТИ ПОГАШЕНИЯ ЗАДОЛЖЕННОСТИ И ПЕРЕРАСЧЕТОВ ПО ОТДЕЛЬ-НЫМ НАЛОГАМ, СБОРАМ И ИНЫМ ОБЯЗАТЕЛЬНЫМ ПЛАТЕЖАМ</t>
  </si>
  <si>
    <t>000 1 09 04053 10 0000 110</t>
  </si>
  <si>
    <t xml:space="preserve">Земельный налог (по обязательствам, возник-шим
до 1 января 2006 года), мобилизуемый на тер-риториях сельских поселений                                              
</t>
  </si>
  <si>
    <t>В ЧАСТИ ДОХОДОВ ОТ ИСПОЛЬЗОВАНИЯ ИМУЩЕСТВА НАХОДЯЩЕГОСЯ В ГОСУДАРСТВЕННОЙ И ИМУНИЦИПАЛЬНОЙ СОБСТВЕННОСТИ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</si>
  <si>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</si>
  <si>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</si>
  <si>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0001 11 02033 10 0000 120</t>
  </si>
  <si>
    <t>Доходы от размещения временно свободных средств бюджетов сельских поселений</t>
  </si>
  <si>
    <t>0001 11 02085 10 0000 120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</si>
  <si>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</si>
  <si>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000 1 11 03050 10 0000 120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</si>
  <si>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</si>
  <si>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000 1 11 05025 10 0000 120</t>
  </si>
  <si>
    <t>000 1 11 05026 10 0000 120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</si>
  <si>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</si>
  <si>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</si>
  <si>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</si>
  <si>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2020 год</t>
  </si>
  <si>
    <t>Основное мероприятие "Реконструкция сети автомобильных дорог местного значения"</t>
  </si>
  <si>
    <t>Реконструкция сети автомобильных дорог местного значения</t>
  </si>
  <si>
    <t>Капитальные вложения в объекты государственной (муниципальной) собственности</t>
  </si>
  <si>
    <t xml:space="preserve">Реконструкция сети </t>
  </si>
  <si>
    <t>L4970</t>
  </si>
  <si>
    <t>Приложение № 12</t>
  </si>
  <si>
    <t xml:space="preserve">                Приложение № 1</t>
  </si>
  <si>
    <t>РАСХОДОВ КЛАССИФИКАЦИИ РАСХОДОВ НА 2019 ГОД И НА ПЛАНОВЫЙ ПЕРИОД 2020 И 2021 ГОДОВ</t>
  </si>
  <si>
    <t>Финансовое обеспечение минимального размера оплаты труда работников бюджетной сферы (хоз. отдел)</t>
  </si>
  <si>
    <t>Расходы на выплаты персоналу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</si>
  <si>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учреждений</t>
  </si>
  <si>
    <t>Уплата налога на имущество организаций и земельного налога</t>
  </si>
  <si>
    <t>F1</t>
  </si>
  <si>
    <t>Стимулирование программ  развития жилищного строительства субъектов Российской Федерации</t>
  </si>
  <si>
    <t>Реализация проектов развития общественной инфраструктуры, основанных на местных инициативах</t>
  </si>
  <si>
    <t>S0450</t>
  </si>
  <si>
    <t>Мероприятия по капитальному ремонту объектов коммунальной инфраструктуры муниципальной собственности</t>
  </si>
  <si>
    <t>2021 год</t>
  </si>
  <si>
    <t xml:space="preserve">Перечень главных администраторов (администраторов) доходов бюджета муниципального образования Ленинский сельсовет  на 2019  год и плановый период 2020-2021 годов </t>
  </si>
  <si>
    <t>НА 2019 ГОД И ПЛАНОВЫЙ ПЕРИОД 2020, 2021 ГОДЫ</t>
  </si>
  <si>
    <t xml:space="preserve">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</si>
  <si>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МО Ленинский сельсовет</t>
  </si>
  <si>
    <t>ОБРАЗОВАНИЯ ЛЕНИНСКИЙ СЕЛЬСОВЕТ НА 2019 ГОД И НА ПЛАНОВЫЙ</t>
  </si>
  <si>
    <t xml:space="preserve">ПЕРИОД 2020 И 2021 ГОДОВ ПО РАЗДЕЛАМ И ПОДРАЗДЕЛАМ РАСХОДОВ </t>
  </si>
  <si>
    <t>Стимулирование программ развития жилищного строительства субъектов Российской Федерации</t>
  </si>
  <si>
    <t>Реализация проектовразвития общественной инфраструктуры, основанных на местных инициативах</t>
  </si>
  <si>
    <t xml:space="preserve">                         КЛАССИФИКАЦИЯ РАСХОДОВ НА 2019 ГОД И ПЛАНОВЫЙ ПЕРИОД 2020 И 2021 ГОДОВ</t>
  </si>
  <si>
    <t>Обеспечение деятельности органов местного самоуправления</t>
  </si>
  <si>
    <t>Общегосударственные вопросы</t>
  </si>
  <si>
    <t xml:space="preserve">        Ленинский сельсовет</t>
  </si>
  <si>
    <t>Общегосударственные программы</t>
  </si>
  <si>
    <t>Непрограммные мероприятия поселений</t>
  </si>
  <si>
    <t>Уплата членских взносов</t>
  </si>
  <si>
    <t xml:space="preserve">         Программа муниципальных внутренних заимствований на 2019 год и на плановый  период  2020  и  2021  годов  предусматривае т при необходимости покрытие дефицита бюджета муниципального образования Ленинский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</si>
  <si>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ПРОГРАММА МУНИЦИПАЛЬНЫХ ВНУТРЕННИХ ЗАИМСТВОВАНИЙ   МО ЛЕНИНСКИЙ СЕЛЬСОВЕТ НА 2019 ГОД И НА ПЛАНОВЫЙ ПЕРИОД 2020 И 2021 ГОДОВ</t>
  </si>
  <si>
    <t xml:space="preserve"> МУНИЦИПАЛЬНЫХ ГАРАНТИЙ БЮДЖЕТА МУНИЦИПАЛЬНОГО ОБРАЗОВАНИЯ ЛЕНИНСКИЙ СЕЛЬСОВЕТ  В ВАЛЮТЕ РОССИЙСКОЙ ФЕДЕРАЦИИ НА 2019 ГОД И НА ПЛАНОВЫЙ ПЕРИОД 2020 И 2021 ГОДОВ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</si>
  <si>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</si>
  <si>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Обеспечение деятельности финансовых, налоговых и таможенных органов и органов финансового (финансово бюджетного) надзора</t>
  </si>
  <si>
    <t xml:space="preserve">НОРМАТИВЫ ОТЧИСЛЕНИЙ ДОХОДОВ В БЮДЖЕТ                                                         МУНИЦИПАЛЬНОГО ОБРАЗОВАНИЯ ЛЕНИНСКИЙ СЕЛЬСОВЕТ  НА 2019 ГОД  И НА ПЛАНОВЫЙ ПЕРИОД  2020 И 2021 ГОДОВ </t>
  </si>
  <si>
    <t>Перечень муниципальных гарантий, подлежащих предоставлению в 2019-2021 годах</t>
  </si>
  <si>
    <t>СТАРАЯ</t>
  </si>
  <si>
    <t xml:space="preserve">                  от  21 декабря 2018 г. № </t>
  </si>
  <si>
    <t>Межбюджетные трансферты районному бюджету на выполнение полномочий внешнего муниципального финансового контроля</t>
  </si>
  <si>
    <t>Иные межбюджетный трансферты</t>
  </si>
  <si>
    <t>Капитальные вложения в объекты муниципальной собственности в рамках программы "Модернизация объектов коммунальной инфраструктуры Оренбургской области"</t>
  </si>
  <si>
    <t>Софинансирование по капитальному ремонту и ремонту автомобильных дорог общего пользования населенных пунктов.</t>
  </si>
  <si>
    <t>S0410</t>
  </si>
  <si>
    <t>от  21 декабря 2018 года № 133</t>
  </si>
  <si>
    <t xml:space="preserve"> от  21  декабря 2018 года № 133</t>
  </si>
  <si>
    <t xml:space="preserve">  от 21 декабря 2018 года № 133</t>
  </si>
  <si>
    <t xml:space="preserve">              от  21 декабря 2018 года № 133</t>
  </si>
  <si>
    <t>от  декабря 2018 г. № 133</t>
  </si>
  <si>
    <t xml:space="preserve">                                                                                            от 21 декабря 2018 г.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</si>
</sst>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000"/>
    <numFmt numFmtId="171" formatCode="00\ 0\ 0000;;"/>
    <numFmt numFmtId="172" formatCode="0_ ;[Red]\-0\ "/>
    <numFmt numFmtId="173" formatCode="_-* #,##0.0_р_._-;\-* #,##0.0_р_._-;_-* &quot;-&quot;??_р_._-;_-@_-"/>
  </numFmts>
  <fonts count="5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NewRomanPSMT"/>
    </font>
    <font>
      <b/>
      <sz val="12"/>
      <color indexed="8"/>
      <name val="TimesNewRomanPSMT"/>
      <charset val="204"/>
    </font>
    <font>
      <sz val="14"/>
      <color indexed="8"/>
      <name val="TimesNewRomanPSMT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50" fillId="0" borderId="0"/>
    <xf numFmtId="0" fontId="50" fillId="0" borderId="0"/>
    <xf numFmtId="0" fontId="8" fillId="0" borderId="0"/>
    <xf numFmtId="0" fontId="1" fillId="0" borderId="0"/>
    <xf numFmtId="0" fontId="28" fillId="0" borderId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1" fillId="0" borderId="2" xfId="1" applyNumberFormat="1" applyFont="1" applyFill="1" applyBorder="1" applyAlignment="1" applyProtection="1">
      <protection hidden="1"/>
    </xf>
    <xf numFmtId="169" fontId="1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8" xfId="1" applyNumberFormat="1" applyFont="1" applyFill="1" applyBorder="1" applyAlignment="1" applyProtection="1">
      <alignment horizontal="right" vertical="center"/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9" fillId="0" borderId="0" xfId="1" applyFont="1"/>
    <xf numFmtId="169" fontId="12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1" xfId="1" applyNumberFormat="1" applyFont="1" applyFill="1" applyBorder="1" applyAlignment="1" applyProtection="1">
      <alignment horizontal="right" vertical="center"/>
      <protection hidden="1"/>
    </xf>
    <xf numFmtId="165" fontId="1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2" xfId="1" applyNumberFormat="1" applyFont="1" applyFill="1" applyBorder="1" applyAlignment="1" applyProtection="1">
      <protection hidden="1"/>
    </xf>
    <xf numFmtId="169" fontId="12" fillId="3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11" fillId="3" borderId="11" xfId="1" applyNumberFormat="1" applyFont="1" applyFill="1" applyBorder="1" applyAlignment="1" applyProtection="1">
      <alignment horizontal="right" vertical="center"/>
      <protection hidden="1"/>
    </xf>
    <xf numFmtId="0" fontId="9" fillId="3" borderId="9" xfId="1" applyNumberFormat="1" applyFont="1" applyFill="1" applyBorder="1" applyAlignment="1" applyProtection="1">
      <protection hidden="1"/>
    </xf>
    <xf numFmtId="0" fontId="9" fillId="3" borderId="0" xfId="1" applyFont="1" applyFill="1"/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16" xfId="1" applyNumberFormat="1" applyFont="1" applyFill="1" applyBorder="1" applyAlignment="1" applyProtection="1">
      <alignment horizontal="centerContinuous" vertical="top"/>
      <protection hidden="1"/>
    </xf>
    <xf numFmtId="0" fontId="7" fillId="0" borderId="16" xfId="1" applyNumberFormat="1" applyFont="1" applyFill="1" applyBorder="1" applyAlignment="1" applyProtection="1">
      <alignment horizontal="right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6" fillId="0" borderId="0" xfId="1" applyNumberFormat="1" applyFont="1" applyFill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5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17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4" xfId="1" applyNumberFormat="1" applyFont="1" applyFill="1" applyBorder="1" applyAlignment="1" applyProtection="1">
      <alignment horizontal="center" vertical="center"/>
      <protection hidden="1"/>
    </xf>
    <xf numFmtId="0" fontId="17" fillId="0" borderId="3" xfId="1" applyNumberFormat="1" applyFont="1" applyFill="1" applyBorder="1" applyAlignment="1" applyProtection="1">
      <alignment horizontal="center" vertical="center"/>
      <protection hidden="1"/>
    </xf>
    <xf numFmtId="0" fontId="17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9" fontId="7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8" xfId="1" applyNumberFormat="1" applyFont="1" applyFill="1" applyBorder="1" applyAlignment="1" applyProtection="1">
      <alignment horizontal="center" vertical="center"/>
      <protection hidden="1"/>
    </xf>
    <xf numFmtId="167" fontId="15" fillId="0" borderId="19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7" fontId="7" fillId="0" borderId="19" xfId="1" applyNumberFormat="1" applyFont="1" applyFill="1" applyBorder="1" applyAlignment="1" applyProtection="1">
      <alignment horizontal="center" vertical="center"/>
      <protection hidden="1"/>
    </xf>
    <xf numFmtId="1" fontId="7" fillId="0" borderId="19" xfId="1" applyNumberFormat="1" applyFont="1" applyFill="1" applyBorder="1" applyAlignment="1" applyProtection="1">
      <alignment horizontal="center" vertical="center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4" fontId="15" fillId="0" borderId="18" xfId="1" applyNumberFormat="1" applyFont="1" applyFill="1" applyBorder="1" applyAlignment="1" applyProtection="1">
      <alignment horizontal="right" vertical="center"/>
      <protection hidden="1"/>
    </xf>
    <xf numFmtId="0" fontId="3" fillId="0" borderId="8" xfId="1" applyNumberFormat="1" applyFont="1" applyFill="1" applyBorder="1" applyAlignment="1" applyProtection="1">
      <alignment horizontal="right" vertical="center"/>
      <protection hidden="1"/>
    </xf>
    <xf numFmtId="0" fontId="1" fillId="0" borderId="9" xfId="1" applyNumberFormat="1" applyFont="1" applyFill="1" applyBorder="1" applyAlignment="1" applyProtection="1">
      <protection hidden="1"/>
    </xf>
    <xf numFmtId="169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21" xfId="1" applyNumberFormat="1" applyFont="1" applyFill="1" applyBorder="1" applyAlignment="1" applyProtection="1">
      <alignment horizontal="center" vertical="center"/>
      <protection hidden="1"/>
    </xf>
    <xf numFmtId="167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23" xfId="1" applyNumberFormat="1" applyFont="1" applyFill="1" applyBorder="1" applyAlignment="1" applyProtection="1">
      <alignment horizontal="center" vertical="center"/>
      <protection hidden="1"/>
    </xf>
    <xf numFmtId="1" fontId="7" fillId="0" borderId="22" xfId="1" applyNumberFormat="1" applyFont="1" applyFill="1" applyBorder="1" applyAlignment="1" applyProtection="1">
      <alignment horizontal="center" vertical="center"/>
      <protection hidden="1"/>
    </xf>
    <xf numFmtId="166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right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21" xfId="1" applyNumberFormat="1" applyFont="1" applyFill="1" applyBorder="1" applyAlignment="1" applyProtection="1">
      <alignment horizontal="center" vertical="center"/>
      <protection hidden="1"/>
    </xf>
    <xf numFmtId="167" fontId="15" fillId="0" borderId="22" xfId="1" applyNumberFormat="1" applyFont="1" applyFill="1" applyBorder="1" applyAlignment="1" applyProtection="1">
      <alignment horizontal="center" vertical="center"/>
      <protection hidden="1"/>
    </xf>
    <xf numFmtId="164" fontId="15" fillId="0" borderId="21" xfId="1" applyNumberFormat="1" applyFont="1" applyFill="1" applyBorder="1" applyAlignment="1" applyProtection="1">
      <alignment horizontal="right" vertical="center"/>
      <protection hidden="1"/>
    </xf>
    <xf numFmtId="0" fontId="18" fillId="0" borderId="24" xfId="1" applyNumberFormat="1" applyFont="1" applyFill="1" applyBorder="1" applyAlignment="1" applyProtection="1">
      <alignment horizontal="centerContinuous"/>
      <protection hidden="1"/>
    </xf>
    <xf numFmtId="0" fontId="18" fillId="0" borderId="25" xfId="1" applyNumberFormat="1" applyFont="1" applyFill="1" applyBorder="1" applyAlignment="1" applyProtection="1">
      <alignment horizontal="centerContinuous"/>
      <protection hidden="1"/>
    </xf>
    <xf numFmtId="0" fontId="7" fillId="0" borderId="26" xfId="1" applyNumberFormat="1" applyFont="1" applyFill="1" applyBorder="1" applyAlignment="1" applyProtection="1">
      <protection hidden="1"/>
    </xf>
    <xf numFmtId="171" fontId="7" fillId="0" borderId="27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28" xfId="1" applyNumberFormat="1" applyFont="1" applyFill="1" applyBorder="1" applyAlignment="1" applyProtection="1">
      <protection hidden="1"/>
    </xf>
    <xf numFmtId="164" fontId="7" fillId="0" borderId="26" xfId="1" applyNumberFormat="1" applyFont="1" applyFill="1" applyBorder="1" applyAlignment="1" applyProtection="1">
      <alignment horizontal="right" vertical="center"/>
      <protection hidden="1"/>
    </xf>
    <xf numFmtId="164" fontId="7" fillId="0" borderId="29" xfId="1" applyNumberFormat="1" applyFont="1" applyFill="1" applyBorder="1" applyAlignment="1" applyProtection="1">
      <alignment horizontal="right" vertical="center"/>
      <protection hidden="1"/>
    </xf>
    <xf numFmtId="164" fontId="4" fillId="0" borderId="30" xfId="1" applyNumberFormat="1" applyFont="1" applyFill="1" applyBorder="1" applyAlignment="1" applyProtection="1">
      <alignment horizontal="right" vertical="center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30" xfId="1" applyNumberFormat="1" applyFont="1" applyFill="1" applyBorder="1" applyAlignment="1" applyProtection="1">
      <protection hidden="1"/>
    </xf>
    <xf numFmtId="164" fontId="7" fillId="0" borderId="31" xfId="1" applyNumberFormat="1" applyFont="1" applyFill="1" applyBorder="1" applyAlignment="1" applyProtection="1">
      <protection hidden="1"/>
    </xf>
    <xf numFmtId="170" fontId="15" fillId="0" borderId="12" xfId="1" applyNumberFormat="1" applyFont="1" applyFill="1" applyBorder="1" applyAlignment="1" applyProtection="1">
      <alignment horizontal="left" vertical="top" wrapText="1"/>
      <protection hidden="1"/>
    </xf>
    <xf numFmtId="0" fontId="18" fillId="0" borderId="24" xfId="1" applyNumberFormat="1" applyFont="1" applyFill="1" applyBorder="1" applyAlignment="1" applyProtection="1">
      <alignment horizontal="centerContinuous" vertical="top"/>
      <protection hidden="1"/>
    </xf>
    <xf numFmtId="0" fontId="18" fillId="0" borderId="32" xfId="1" applyNumberFormat="1" applyFont="1" applyFill="1" applyBorder="1" applyAlignment="1" applyProtection="1">
      <alignment horizontal="centerContinuous" vertical="top"/>
      <protection hidden="1"/>
    </xf>
    <xf numFmtId="0" fontId="7" fillId="0" borderId="33" xfId="1" applyNumberFormat="1" applyFont="1" applyFill="1" applyBorder="1" applyAlignment="1" applyProtection="1">
      <alignment horizontal="centerContinuous" vertical="top"/>
      <protection hidden="1"/>
    </xf>
    <xf numFmtId="0" fontId="7" fillId="0" borderId="26" xfId="1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vertical="top"/>
      <protection hidden="1"/>
    </xf>
    <xf numFmtId="0" fontId="7" fillId="0" borderId="34" xfId="1" applyNumberFormat="1" applyFont="1" applyFill="1" applyBorder="1" applyAlignment="1" applyProtection="1">
      <alignment vertical="top"/>
      <protection hidden="1"/>
    </xf>
    <xf numFmtId="0" fontId="7" fillId="0" borderId="30" xfId="1" applyNumberFormat="1" applyFont="1" applyFill="1" applyBorder="1" applyAlignment="1" applyProtection="1">
      <alignment vertical="top"/>
      <protection hidden="1"/>
    </xf>
    <xf numFmtId="164" fontId="19" fillId="0" borderId="31" xfId="1" applyNumberFormat="1" applyFont="1" applyFill="1" applyBorder="1" applyAlignment="1" applyProtection="1"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164" fontId="7" fillId="4" borderId="21" xfId="1" applyNumberFormat="1" applyFont="1" applyFill="1" applyBorder="1" applyAlignment="1" applyProtection="1">
      <alignment horizontal="right" vertical="center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16" fillId="0" borderId="2" xfId="1" applyNumberFormat="1" applyFont="1" applyFill="1" applyBorder="1" applyAlignment="1" applyProtection="1">
      <alignment horizontal="center" vertical="center"/>
      <protection hidden="1"/>
    </xf>
    <xf numFmtId="0" fontId="15" fillId="0" borderId="3" xfId="1" applyNumberFormat="1" applyFont="1" applyFill="1" applyBorder="1" applyAlignment="1" applyProtection="1">
      <alignment horizontal="center" vertical="center"/>
      <protection hidden="1"/>
    </xf>
    <xf numFmtId="0" fontId="15" fillId="0" borderId="17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5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center" vertical="center"/>
      <protection hidden="1"/>
    </xf>
    <xf numFmtId="165" fontId="7" fillId="0" borderId="35" xfId="1" applyNumberFormat="1" applyFont="1" applyFill="1" applyBorder="1" applyAlignment="1" applyProtection="1">
      <alignment horizontal="center" vertical="center"/>
      <protection hidden="1"/>
    </xf>
    <xf numFmtId="170" fontId="21" fillId="0" borderId="3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7" xfId="1" applyNumberFormat="1" applyFont="1" applyFill="1" applyBorder="1" applyAlignment="1" applyProtection="1">
      <alignment horizontal="center" vertical="center"/>
      <protection hidden="1"/>
    </xf>
    <xf numFmtId="167" fontId="7" fillId="0" borderId="38" xfId="1" applyNumberFormat="1" applyFont="1" applyFill="1" applyBorder="1" applyAlignment="1" applyProtection="1">
      <alignment horizontal="center" vertical="center"/>
      <protection hidden="1"/>
    </xf>
    <xf numFmtId="167" fontId="7" fillId="0" borderId="39" xfId="1" applyNumberFormat="1" applyFont="1" applyFill="1" applyBorder="1" applyAlignment="1" applyProtection="1">
      <alignment horizontal="center" vertical="center"/>
      <protection hidden="1"/>
    </xf>
    <xf numFmtId="1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7" fillId="0" borderId="39" xfId="1" applyNumberFormat="1" applyFont="1" applyFill="1" applyBorder="1" applyAlignment="1" applyProtection="1">
      <alignment horizontal="center" vertical="center"/>
      <protection hidden="1"/>
    </xf>
    <xf numFmtId="165" fontId="7" fillId="0" borderId="38" xfId="1" applyNumberFormat="1" applyFont="1" applyFill="1" applyBorder="1" applyAlignment="1" applyProtection="1">
      <alignment horizontal="center" vertical="center"/>
      <protection hidden="1"/>
    </xf>
    <xf numFmtId="164" fontId="7" fillId="0" borderId="37" xfId="1" applyNumberFormat="1" applyFont="1" applyFill="1" applyBorder="1" applyAlignment="1" applyProtection="1">
      <alignment horizontal="right" vertical="center"/>
      <protection hidden="1"/>
    </xf>
    <xf numFmtId="164" fontId="7" fillId="0" borderId="40" xfId="1" applyNumberFormat="1" applyFont="1" applyFill="1" applyBorder="1" applyAlignment="1" applyProtection="1">
      <alignment horizontal="right" vertical="center"/>
      <protection hidden="1"/>
    </xf>
    <xf numFmtId="170" fontId="21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6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5" xfId="1" applyNumberFormat="1" applyFont="1" applyFill="1" applyBorder="1" applyAlignment="1" applyProtection="1">
      <alignment horizontal="center" vertical="center"/>
      <protection hidden="1"/>
    </xf>
    <xf numFmtId="1" fontId="7" fillId="0" borderId="35" xfId="1" applyNumberFormat="1" applyFont="1" applyFill="1" applyBorder="1" applyAlignment="1" applyProtection="1">
      <alignment horizontal="center" vertical="center"/>
      <protection hidden="1"/>
    </xf>
    <xf numFmtId="166" fontId="7" fillId="0" borderId="35" xfId="1" applyNumberFormat="1" applyFont="1" applyFill="1" applyBorder="1" applyAlignment="1" applyProtection="1">
      <alignment horizontal="center" vertical="center"/>
      <protection hidden="1"/>
    </xf>
    <xf numFmtId="168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27" xfId="1" applyNumberFormat="1" applyFont="1" applyFill="1" applyBorder="1" applyAlignment="1" applyProtection="1">
      <alignment horizontal="center" vertical="center"/>
      <protection hidden="1"/>
    </xf>
    <xf numFmtId="167" fontId="15" fillId="0" borderId="26" xfId="1" applyNumberFormat="1" applyFont="1" applyFill="1" applyBorder="1" applyAlignment="1" applyProtection="1">
      <alignment horizontal="center" vertical="center"/>
      <protection hidden="1"/>
    </xf>
    <xf numFmtId="165" fontId="15" fillId="0" borderId="26" xfId="1" applyNumberFormat="1" applyFont="1" applyFill="1" applyBorder="1" applyAlignment="1" applyProtection="1">
      <alignment horizontal="center" vertical="center"/>
      <protection hidden="1"/>
    </xf>
    <xf numFmtId="164" fontId="15" fillId="0" borderId="27" xfId="1" applyNumberFormat="1" applyFont="1" applyFill="1" applyBorder="1" applyAlignment="1" applyProtection="1">
      <alignment horizontal="right" vertical="center"/>
      <protection hidden="1"/>
    </xf>
    <xf numFmtId="164" fontId="15" fillId="0" borderId="29" xfId="1" applyNumberFormat="1" applyFont="1" applyFill="1" applyBorder="1" applyAlignment="1" applyProtection="1">
      <alignment horizontal="right" vertical="center"/>
      <protection hidden="1"/>
    </xf>
    <xf numFmtId="167" fontId="7" fillId="0" borderId="27" xfId="1" applyNumberFormat="1" applyFont="1" applyFill="1" applyBorder="1" applyAlignment="1" applyProtection="1">
      <alignment horizontal="center" vertical="center"/>
      <protection hidden="1"/>
    </xf>
    <xf numFmtId="167" fontId="7" fillId="0" borderId="26" xfId="1" applyNumberFormat="1" applyFont="1" applyFill="1" applyBorder="1" applyAlignment="1" applyProtection="1">
      <alignment horizontal="center" vertical="center"/>
      <protection hidden="1"/>
    </xf>
    <xf numFmtId="165" fontId="7" fillId="0" borderId="26" xfId="1" applyNumberFormat="1" applyFont="1" applyFill="1" applyBorder="1" applyAlignment="1" applyProtection="1">
      <alignment horizontal="center" vertical="center"/>
      <protection hidden="1"/>
    </xf>
    <xf numFmtId="0" fontId="22" fillId="0" borderId="25" xfId="1" applyNumberFormat="1" applyFont="1" applyFill="1" applyBorder="1" applyAlignment="1" applyProtection="1">
      <alignment horizontal="centerContinuous"/>
      <protection hidden="1"/>
    </xf>
    <xf numFmtId="0" fontId="5" fillId="0" borderId="26" xfId="1" applyNumberFormat="1" applyFont="1" applyFill="1" applyBorder="1" applyAlignment="1" applyProtection="1">
      <protection hidden="1"/>
    </xf>
    <xf numFmtId="171" fontId="5" fillId="0" borderId="27" xfId="1" applyNumberFormat="1" applyFont="1" applyFill="1" applyBorder="1" applyAlignment="1" applyProtection="1">
      <protection hidden="1"/>
    </xf>
    <xf numFmtId="0" fontId="5" fillId="0" borderId="28" xfId="1" applyNumberFormat="1" applyFont="1" applyFill="1" applyBorder="1" applyAlignment="1" applyProtection="1">
      <protection hidden="1"/>
    </xf>
    <xf numFmtId="164" fontId="5" fillId="0" borderId="26" xfId="1" applyNumberFormat="1" applyFont="1" applyFill="1" applyBorder="1" applyAlignment="1" applyProtection="1">
      <alignment horizontal="right" vertical="center"/>
      <protection hidden="1"/>
    </xf>
    <xf numFmtId="164" fontId="5" fillId="0" borderId="29" xfId="1" applyNumberFormat="1" applyFont="1" applyFill="1" applyBorder="1" applyAlignment="1" applyProtection="1">
      <alignment horizontal="right" vertical="center"/>
      <protection hidden="1"/>
    </xf>
    <xf numFmtId="0" fontId="15" fillId="0" borderId="34" xfId="1" applyNumberFormat="1" applyFont="1" applyFill="1" applyBorder="1" applyAlignment="1" applyProtection="1">
      <protection hidden="1"/>
    </xf>
    <xf numFmtId="164" fontId="7" fillId="4" borderId="43" xfId="1" applyNumberFormat="1" applyFont="1" applyFill="1" applyBorder="1" applyAlignment="1" applyProtection="1">
      <alignment horizontal="right" vertical="center"/>
      <protection hidden="1"/>
    </xf>
    <xf numFmtId="164" fontId="7" fillId="4" borderId="37" xfId="1" applyNumberFormat="1" applyFont="1" applyFill="1" applyBorder="1" applyAlignment="1" applyProtection="1">
      <alignment horizontal="right" vertical="center"/>
      <protection hidden="1"/>
    </xf>
    <xf numFmtId="164" fontId="7" fillId="4" borderId="40" xfId="1" applyNumberFormat="1" applyFont="1" applyFill="1" applyBorder="1" applyAlignment="1" applyProtection="1">
      <alignment horizontal="right" vertical="center"/>
      <protection hidden="1"/>
    </xf>
    <xf numFmtId="164" fontId="7" fillId="3" borderId="37" xfId="1" applyNumberFormat="1" applyFont="1" applyFill="1" applyBorder="1" applyAlignment="1" applyProtection="1">
      <alignment horizontal="right" vertical="center"/>
      <protection hidden="1"/>
    </xf>
    <xf numFmtId="164" fontId="7" fillId="3" borderId="40" xfId="1" applyNumberFormat="1" applyFont="1" applyFill="1" applyBorder="1" applyAlignment="1" applyProtection="1">
      <alignment horizontal="right" vertical="center"/>
      <protection hidden="1"/>
    </xf>
    <xf numFmtId="167" fontId="23" fillId="0" borderId="27" xfId="1" applyNumberFormat="1" applyFont="1" applyFill="1" applyBorder="1" applyAlignment="1" applyProtection="1">
      <alignment horizontal="center" vertical="center"/>
      <protection hidden="1"/>
    </xf>
    <xf numFmtId="167" fontId="23" fillId="0" borderId="26" xfId="1" applyNumberFormat="1" applyFont="1" applyFill="1" applyBorder="1" applyAlignment="1" applyProtection="1">
      <alignment horizontal="center" vertical="center"/>
      <protection hidden="1"/>
    </xf>
    <xf numFmtId="168" fontId="19" fillId="0" borderId="35" xfId="1" applyNumberFormat="1" applyFont="1" applyFill="1" applyBorder="1" applyAlignment="1" applyProtection="1">
      <alignment horizontal="center" vertical="center"/>
      <protection hidden="1"/>
    </xf>
    <xf numFmtId="165" fontId="23" fillId="0" borderId="26" xfId="1" applyNumberFormat="1" applyFont="1" applyFill="1" applyBorder="1" applyAlignment="1" applyProtection="1">
      <alignment horizontal="center" vertical="center"/>
      <protection hidden="1"/>
    </xf>
    <xf numFmtId="165" fontId="19" fillId="0" borderId="35" xfId="1" applyNumberFormat="1" applyFont="1" applyFill="1" applyBorder="1" applyAlignment="1" applyProtection="1">
      <alignment horizontal="center" vertical="center"/>
      <protection hidden="1"/>
    </xf>
    <xf numFmtId="164" fontId="23" fillId="3" borderId="27" xfId="1" applyNumberFormat="1" applyFont="1" applyFill="1" applyBorder="1" applyAlignment="1" applyProtection="1">
      <alignment horizontal="right" vertical="center"/>
      <protection hidden="1"/>
    </xf>
    <xf numFmtId="167" fontId="23" fillId="0" borderId="37" xfId="1" applyNumberFormat="1" applyFont="1" applyFill="1" applyBorder="1" applyAlignment="1" applyProtection="1">
      <alignment horizontal="center" vertical="center"/>
      <protection hidden="1"/>
    </xf>
    <xf numFmtId="167" fontId="23" fillId="0" borderId="38" xfId="1" applyNumberFormat="1" applyFont="1" applyFill="1" applyBorder="1" applyAlignment="1" applyProtection="1">
      <alignment horizontal="center" vertical="center"/>
      <protection hidden="1"/>
    </xf>
    <xf numFmtId="167" fontId="23" fillId="0" borderId="39" xfId="1" applyNumberFormat="1" applyFont="1" applyFill="1" applyBorder="1" applyAlignment="1" applyProtection="1">
      <alignment horizontal="center" vertical="center"/>
      <protection hidden="1"/>
    </xf>
    <xf numFmtId="1" fontId="23" fillId="0" borderId="39" xfId="1" applyNumberFormat="1" applyFont="1" applyFill="1" applyBorder="1" applyAlignment="1" applyProtection="1">
      <alignment horizontal="center" vertical="center"/>
      <protection hidden="1"/>
    </xf>
    <xf numFmtId="166" fontId="23" fillId="0" borderId="39" xfId="1" applyNumberFormat="1" applyFont="1" applyFill="1" applyBorder="1" applyAlignment="1" applyProtection="1">
      <alignment horizontal="center" vertical="center"/>
      <protection hidden="1"/>
    </xf>
    <xf numFmtId="165" fontId="23" fillId="0" borderId="38" xfId="1" applyNumberFormat="1" applyFont="1" applyFill="1" applyBorder="1" applyAlignment="1" applyProtection="1">
      <alignment horizontal="center" vertical="center"/>
      <protection hidden="1"/>
    </xf>
    <xf numFmtId="164" fontId="23" fillId="3" borderId="29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20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20" fillId="0" borderId="35" xfId="8" applyNumberFormat="1" applyFont="1" applyFill="1" applyBorder="1" applyAlignment="1" applyProtection="1">
      <alignment horizontal="center" vertical="center"/>
      <protection hidden="1"/>
    </xf>
    <xf numFmtId="165" fontId="20" fillId="0" borderId="22" xfId="8" applyNumberFormat="1" applyFont="1" applyFill="1" applyBorder="1" applyAlignment="1" applyProtection="1">
      <alignment horizontal="center" vertical="center"/>
      <protection hidden="1"/>
    </xf>
    <xf numFmtId="166" fontId="20" fillId="0" borderId="35" xfId="8" applyNumberFormat="1" applyFont="1" applyFill="1" applyBorder="1" applyAlignment="1" applyProtection="1">
      <alignment horizontal="center" vertical="center"/>
      <protection hidden="1"/>
    </xf>
    <xf numFmtId="167" fontId="20" fillId="0" borderId="35" xfId="8" applyNumberFormat="1" applyFont="1" applyFill="1" applyBorder="1" applyAlignment="1" applyProtection="1">
      <alignment horizontal="center" vertical="center"/>
      <protection hidden="1"/>
    </xf>
    <xf numFmtId="1" fontId="20" fillId="0" borderId="35" xfId="8" applyNumberFormat="1" applyFont="1" applyFill="1" applyBorder="1" applyAlignment="1" applyProtection="1">
      <alignment horizontal="center" vertical="center"/>
      <protection hidden="1"/>
    </xf>
    <xf numFmtId="168" fontId="20" fillId="0" borderId="35" xfId="8" applyNumberFormat="1" applyFont="1" applyFill="1" applyBorder="1" applyAlignment="1" applyProtection="1">
      <alignment horizontal="center" vertical="center"/>
      <protection hidden="1"/>
    </xf>
    <xf numFmtId="167" fontId="20" fillId="0" borderId="22" xfId="8" applyNumberFormat="1" applyFont="1" applyFill="1" applyBorder="1" applyAlignment="1" applyProtection="1">
      <alignment horizontal="center" vertical="center"/>
      <protection hidden="1"/>
    </xf>
    <xf numFmtId="167" fontId="20" fillId="0" borderId="21" xfId="8" applyNumberFormat="1" applyFont="1" applyFill="1" applyBorder="1" applyAlignment="1" applyProtection="1">
      <alignment horizontal="center" vertical="center"/>
      <protection hidden="1"/>
    </xf>
    <xf numFmtId="168" fontId="20" fillId="0" borderId="36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21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5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22" xfId="8" applyNumberFormat="1" applyFont="1" applyFill="1" applyBorder="1" applyAlignment="1" applyProtection="1">
      <alignment horizontal="left" vertical="center" wrapText="1"/>
      <protection hidden="1"/>
    </xf>
    <xf numFmtId="170" fontId="24" fillId="0" borderId="21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38" xfId="8" applyNumberFormat="1" applyFont="1" applyFill="1" applyBorder="1" applyAlignment="1" applyProtection="1">
      <alignment horizontal="center" vertical="center"/>
      <protection hidden="1"/>
    </xf>
    <xf numFmtId="166" fontId="20" fillId="0" borderId="39" xfId="8" applyNumberFormat="1" applyFont="1" applyFill="1" applyBorder="1" applyAlignment="1" applyProtection="1">
      <alignment horizontal="center" vertical="center"/>
      <protection hidden="1"/>
    </xf>
    <xf numFmtId="167" fontId="20" fillId="0" borderId="39" xfId="8" applyNumberFormat="1" applyFont="1" applyFill="1" applyBorder="1" applyAlignment="1" applyProtection="1">
      <alignment horizontal="center" vertical="center"/>
      <protection hidden="1"/>
    </xf>
    <xf numFmtId="1" fontId="20" fillId="0" borderId="39" xfId="8" applyNumberFormat="1" applyFont="1" applyFill="1" applyBorder="1" applyAlignment="1" applyProtection="1">
      <alignment horizontal="center" vertical="center"/>
      <protection hidden="1"/>
    </xf>
    <xf numFmtId="167" fontId="20" fillId="0" borderId="38" xfId="8" applyNumberFormat="1" applyFont="1" applyFill="1" applyBorder="1" applyAlignment="1" applyProtection="1">
      <alignment horizontal="center" vertical="center"/>
      <protection hidden="1"/>
    </xf>
    <xf numFmtId="167" fontId="20" fillId="0" borderId="37" xfId="8" applyNumberFormat="1" applyFont="1" applyFill="1" applyBorder="1" applyAlignment="1" applyProtection="1">
      <alignment horizontal="center" vertical="center"/>
      <protection hidden="1"/>
    </xf>
    <xf numFmtId="168" fontId="20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42" xfId="8" applyNumberFormat="1" applyFont="1" applyFill="1" applyBorder="1" applyAlignment="1" applyProtection="1">
      <alignment horizontal="left" vertical="center" wrapText="1"/>
      <protection hidden="1"/>
    </xf>
    <xf numFmtId="170" fontId="24" fillId="0" borderId="36" xfId="8" applyNumberFormat="1" applyFont="1" applyFill="1" applyBorder="1" applyAlignment="1" applyProtection="1">
      <alignment horizontal="left" vertical="center" wrapText="1"/>
      <protection hidden="1"/>
    </xf>
    <xf numFmtId="170" fontId="24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9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41" xfId="8" applyNumberFormat="1" applyFont="1" applyFill="1" applyBorder="1" applyAlignment="1" applyProtection="1">
      <alignment horizontal="left" vertical="center" wrapText="1"/>
      <protection hidden="1"/>
    </xf>
    <xf numFmtId="167" fontId="23" fillId="0" borderId="37" xfId="8" applyNumberFormat="1" applyFont="1" applyFill="1" applyBorder="1" applyAlignment="1" applyProtection="1">
      <alignment horizontal="center" vertical="center"/>
      <protection hidden="1"/>
    </xf>
    <xf numFmtId="167" fontId="23" fillId="0" borderId="38" xfId="8" applyNumberFormat="1" applyFont="1" applyFill="1" applyBorder="1" applyAlignment="1" applyProtection="1">
      <alignment horizontal="center" vertical="center"/>
      <protection hidden="1"/>
    </xf>
    <xf numFmtId="168" fontId="19" fillId="0" borderId="35" xfId="8" applyNumberFormat="1" applyFont="1" applyFill="1" applyBorder="1" applyAlignment="1" applyProtection="1">
      <alignment horizontal="center" vertical="center"/>
      <protection hidden="1"/>
    </xf>
    <xf numFmtId="167" fontId="23" fillId="0" borderId="39" xfId="8" applyNumberFormat="1" applyFont="1" applyFill="1" applyBorder="1" applyAlignment="1" applyProtection="1">
      <alignment horizontal="center" vertical="center"/>
      <protection hidden="1"/>
    </xf>
    <xf numFmtId="1" fontId="23" fillId="0" borderId="39" xfId="8" applyNumberFormat="1" applyFont="1" applyFill="1" applyBorder="1" applyAlignment="1" applyProtection="1">
      <alignment horizontal="center" vertical="center"/>
      <protection hidden="1"/>
    </xf>
    <xf numFmtId="166" fontId="23" fillId="0" borderId="39" xfId="8" applyNumberFormat="1" applyFont="1" applyFill="1" applyBorder="1" applyAlignment="1" applyProtection="1">
      <alignment horizontal="center" vertical="center"/>
      <protection hidden="1"/>
    </xf>
    <xf numFmtId="165" fontId="23" fillId="0" borderId="38" xfId="8" applyNumberFormat="1" applyFont="1" applyFill="1" applyBorder="1" applyAlignment="1" applyProtection="1">
      <alignment horizontal="center" vertical="center"/>
      <protection hidden="1"/>
    </xf>
    <xf numFmtId="165" fontId="19" fillId="0" borderId="35" xfId="8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protection hidden="1"/>
    </xf>
    <xf numFmtId="169" fontId="19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9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Alignment="1" applyProtection="1">
      <alignment horizontal="right" vertical="center"/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0" xfId="1" applyFont="1"/>
    <xf numFmtId="164" fontId="20" fillId="0" borderId="37" xfId="1" applyNumberFormat="1" applyFont="1" applyFill="1" applyBorder="1" applyAlignment="1" applyProtection="1">
      <alignment horizontal="right" vertical="center"/>
      <protection hidden="1"/>
    </xf>
    <xf numFmtId="164" fontId="23" fillId="0" borderId="37" xfId="1" applyNumberFormat="1" applyFont="1" applyFill="1" applyBorder="1" applyAlignment="1" applyProtection="1">
      <alignment horizontal="right" vertical="center"/>
      <protection hidden="1"/>
    </xf>
    <xf numFmtId="164" fontId="23" fillId="0" borderId="40" xfId="1" applyNumberFormat="1" applyFont="1" applyFill="1" applyBorder="1" applyAlignment="1" applyProtection="1">
      <alignment horizontal="right" vertical="center"/>
      <protection hidden="1"/>
    </xf>
    <xf numFmtId="0" fontId="1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34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70" fontId="19" fillId="0" borderId="44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44" xfId="1" applyNumberFormat="1" applyFont="1" applyFill="1" applyBorder="1" applyAlignment="1" applyProtection="1">
      <alignment horizontal="left" vertical="center" wrapText="1"/>
      <protection hidden="1"/>
    </xf>
    <xf numFmtId="164" fontId="20" fillId="0" borderId="40" xfId="1" applyNumberFormat="1" applyFont="1" applyFill="1" applyBorder="1" applyAlignment="1" applyProtection="1">
      <alignment horizontal="right" vertical="center"/>
      <protection hidden="1"/>
    </xf>
    <xf numFmtId="167" fontId="23" fillId="0" borderId="0" xfId="1" applyNumberFormat="1" applyFont="1" applyFill="1" applyBorder="1" applyAlignment="1" applyProtection="1">
      <alignment horizontal="center" vertical="center"/>
      <protection hidden="1"/>
    </xf>
    <xf numFmtId="1" fontId="23" fillId="0" borderId="0" xfId="1" applyNumberFormat="1" applyFont="1" applyFill="1" applyBorder="1" applyAlignment="1" applyProtection="1">
      <alignment horizontal="center" vertical="center"/>
      <protection hidden="1"/>
    </xf>
    <xf numFmtId="166" fontId="23" fillId="0" borderId="0" xfId="1" applyNumberFormat="1" applyFont="1" applyFill="1" applyBorder="1" applyAlignment="1" applyProtection="1">
      <alignment horizontal="center" vertical="center"/>
      <protection hidden="1"/>
    </xf>
    <xf numFmtId="170" fontId="15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0" xfId="1" applyNumberFormat="1" applyFont="1" applyFill="1" applyBorder="1" applyAlignment="1" applyProtection="1">
      <alignment horizontal="center" vertical="center"/>
      <protection hidden="1"/>
    </xf>
    <xf numFmtId="1" fontId="15" fillId="0" borderId="0" xfId="1" applyNumberFormat="1" applyFont="1" applyFill="1" applyBorder="1" applyAlignment="1" applyProtection="1">
      <alignment horizontal="center" vertical="center"/>
      <protection hidden="1"/>
    </xf>
    <xf numFmtId="166" fontId="15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71" fontId="5" fillId="0" borderId="0" xfId="1" applyNumberFormat="1" applyFont="1" applyFill="1" applyBorder="1" applyAlignment="1" applyProtection="1">
      <protection hidden="1"/>
    </xf>
    <xf numFmtId="0" fontId="7" fillId="0" borderId="14" xfId="1" applyNumberFormat="1" applyFont="1" applyFill="1" applyBorder="1" applyAlignment="1" applyProtection="1">
      <protection hidden="1"/>
    </xf>
    <xf numFmtId="0" fontId="7" fillId="0" borderId="45" xfId="1" applyNumberFormat="1" applyFont="1" applyFill="1" applyBorder="1" applyAlignment="1" applyProtection="1"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65" fontId="7" fillId="0" borderId="42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15" fillId="0" borderId="14" xfId="1" applyNumberFormat="1" applyFont="1" applyFill="1" applyBorder="1" applyAlignment="1" applyProtection="1">
      <protection hidden="1"/>
    </xf>
    <xf numFmtId="0" fontId="15" fillId="0" borderId="45" xfId="1" applyNumberFormat="1" applyFont="1" applyFill="1" applyBorder="1" applyAlignment="1" applyProtection="1">
      <protection hidden="1"/>
    </xf>
    <xf numFmtId="164" fontId="15" fillId="0" borderId="46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169" fontId="7" fillId="0" borderId="47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27" xfId="1" applyNumberFormat="1" applyFont="1" applyFill="1" applyBorder="1" applyAlignment="1" applyProtection="1">
      <alignment horizontal="right" vertical="center"/>
      <protection hidden="1"/>
    </xf>
    <xf numFmtId="167" fontId="26" fillId="0" borderId="39" xfId="1" applyNumberFormat="1" applyFont="1" applyFill="1" applyBorder="1" applyAlignment="1" applyProtection="1">
      <alignment horizontal="center" vertical="center"/>
      <protection hidden="1"/>
    </xf>
    <xf numFmtId="1" fontId="26" fillId="0" borderId="39" xfId="1" applyNumberFormat="1" applyFont="1" applyFill="1" applyBorder="1" applyAlignment="1" applyProtection="1">
      <alignment horizontal="center" vertical="center"/>
      <protection hidden="1"/>
    </xf>
    <xf numFmtId="166" fontId="26" fillId="0" borderId="39" xfId="1" applyNumberFormat="1" applyFont="1" applyFill="1" applyBorder="1" applyAlignment="1" applyProtection="1">
      <alignment horizontal="center" vertical="center"/>
      <protection hidden="1"/>
    </xf>
    <xf numFmtId="167" fontId="26" fillId="0" borderId="37" xfId="1" applyNumberFormat="1" applyFont="1" applyFill="1" applyBorder="1" applyAlignment="1" applyProtection="1">
      <alignment horizontal="center" vertical="center"/>
      <protection hidden="1"/>
    </xf>
    <xf numFmtId="165" fontId="26" fillId="0" borderId="38" xfId="1" applyNumberFormat="1" applyFont="1" applyFill="1" applyBorder="1" applyAlignment="1" applyProtection="1">
      <alignment horizontal="center" vertical="center"/>
      <protection hidden="1"/>
    </xf>
    <xf numFmtId="164" fontId="26" fillId="0" borderId="37" xfId="1" applyNumberFormat="1" applyFont="1" applyFill="1" applyBorder="1" applyAlignment="1" applyProtection="1">
      <alignment horizontal="right" vertical="center"/>
      <protection hidden="1"/>
    </xf>
    <xf numFmtId="164" fontId="26" fillId="0" borderId="40" xfId="1" applyNumberFormat="1" applyFont="1" applyFill="1" applyBorder="1" applyAlignment="1" applyProtection="1">
      <alignment horizontal="right" vertical="center"/>
      <protection hidden="1"/>
    </xf>
    <xf numFmtId="167" fontId="26" fillId="0" borderId="27" xfId="1" applyNumberFormat="1" applyFont="1" applyFill="1" applyBorder="1" applyAlignment="1" applyProtection="1">
      <alignment horizontal="center" vertical="center"/>
      <protection hidden="1"/>
    </xf>
    <xf numFmtId="165" fontId="26" fillId="0" borderId="26" xfId="1" applyNumberFormat="1" applyFont="1" applyFill="1" applyBorder="1" applyAlignment="1" applyProtection="1">
      <alignment horizontal="center" vertical="center"/>
      <protection hidden="1"/>
    </xf>
    <xf numFmtId="164" fontId="26" fillId="0" borderId="27" xfId="1" applyNumberFormat="1" applyFont="1" applyFill="1" applyBorder="1" applyAlignment="1" applyProtection="1">
      <alignment horizontal="right" vertical="center"/>
      <protection hidden="1"/>
    </xf>
    <xf numFmtId="164" fontId="26" fillId="0" borderId="29" xfId="1" applyNumberFormat="1" applyFont="1" applyFill="1" applyBorder="1" applyAlignment="1" applyProtection="1">
      <alignment horizontal="right" vertical="center"/>
      <protection hidden="1"/>
    </xf>
    <xf numFmtId="0" fontId="18" fillId="0" borderId="32" xfId="1" applyNumberFormat="1" applyFont="1" applyFill="1" applyBorder="1" applyAlignment="1" applyProtection="1">
      <alignment horizontal="centerContinuous"/>
      <protection hidden="1"/>
    </xf>
    <xf numFmtId="0" fontId="7" fillId="0" borderId="28" xfId="1" applyNumberFormat="1" applyFont="1" applyFill="1" applyBorder="1" applyAlignment="1" applyProtection="1">
      <alignment horizontal="centerContinuous"/>
      <protection hidden="1"/>
    </xf>
    <xf numFmtId="0" fontId="7" fillId="0" borderId="27" xfId="1" applyNumberFormat="1" applyFont="1" applyFill="1" applyBorder="1" applyAlignment="1" applyProtection="1">
      <protection hidden="1"/>
    </xf>
    <xf numFmtId="164" fontId="7" fillId="0" borderId="2" xfId="1" applyNumberFormat="1" applyFont="1" applyFill="1" applyBorder="1" applyAlignment="1" applyProtection="1">
      <alignment horizontal="right" vertical="center"/>
      <protection hidden="1"/>
    </xf>
    <xf numFmtId="0" fontId="7" fillId="0" borderId="34" xfId="1" applyNumberFormat="1" applyFont="1" applyFill="1" applyBorder="1" applyAlignment="1" applyProtection="1">
      <protection hidden="1"/>
    </xf>
    <xf numFmtId="0" fontId="15" fillId="0" borderId="30" xfId="1" applyNumberFormat="1" applyFont="1" applyFill="1" applyBorder="1" applyAlignment="1" applyProtection="1">
      <protection hidden="1"/>
    </xf>
    <xf numFmtId="164" fontId="15" fillId="0" borderId="48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5" fillId="0" borderId="0" xfId="1" applyNumberFormat="1" applyFont="1" applyFill="1" applyBorder="1" applyAlignment="1" applyProtection="1">
      <alignment horizontal="right" vertical="center"/>
      <protection hidden="1"/>
    </xf>
    <xf numFmtId="167" fontId="26" fillId="0" borderId="0" xfId="1" applyNumberFormat="1" applyFont="1" applyFill="1" applyBorder="1" applyAlignment="1" applyProtection="1">
      <alignment horizontal="center" vertical="center"/>
      <protection hidden="1"/>
    </xf>
    <xf numFmtId="1" fontId="26" fillId="0" borderId="0" xfId="1" applyNumberFormat="1" applyFont="1" applyFill="1" applyBorder="1" applyAlignment="1" applyProtection="1">
      <alignment horizontal="center" vertical="center"/>
      <protection hidden="1"/>
    </xf>
    <xf numFmtId="166" fontId="26" fillId="0" borderId="0" xfId="1" applyNumberFormat="1" applyFont="1" applyFill="1" applyBorder="1" applyAlignment="1" applyProtection="1">
      <alignment horizontal="center" vertical="center"/>
      <protection hidden="1"/>
    </xf>
    <xf numFmtId="171" fontId="7" fillId="0" borderId="0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47" xfId="1" applyNumberFormat="1" applyFont="1" applyFill="1" applyBorder="1" applyAlignment="1" applyProtection="1">
      <alignment horizontal="center" vertical="center"/>
      <protection hidden="1"/>
    </xf>
    <xf numFmtId="169" fontId="7" fillId="0" borderId="47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left" vertical="top" wrapText="1"/>
      <protection hidden="1"/>
    </xf>
    <xf numFmtId="168" fontId="15" fillId="0" borderId="22" xfId="1" applyNumberFormat="1" applyFont="1" applyFill="1" applyBorder="1" applyAlignment="1" applyProtection="1">
      <alignment horizontal="left" vertical="top" wrapText="1"/>
      <protection hidden="1"/>
    </xf>
    <xf numFmtId="168" fontId="26" fillId="0" borderId="22" xfId="1" applyNumberFormat="1" applyFont="1" applyFill="1" applyBorder="1" applyAlignment="1" applyProtection="1">
      <alignment horizontal="left" vertical="top" wrapText="1"/>
      <protection hidden="1"/>
    </xf>
    <xf numFmtId="168" fontId="7" fillId="0" borderId="22" xfId="1" applyNumberFormat="1" applyFont="1" applyFill="1" applyBorder="1" applyAlignment="1" applyProtection="1">
      <alignment horizontal="left" vertical="top" wrapText="1"/>
      <protection hidden="1"/>
    </xf>
    <xf numFmtId="169" fontId="7" fillId="0" borderId="22" xfId="1" applyNumberFormat="1" applyFont="1" applyFill="1" applyBorder="1" applyAlignment="1" applyProtection="1">
      <alignment horizontal="left" vertical="top" wrapText="1"/>
      <protection hidden="1"/>
    </xf>
    <xf numFmtId="165" fontId="7" fillId="0" borderId="39" xfId="1" applyNumberFormat="1" applyFont="1" applyFill="1" applyBorder="1" applyAlignment="1" applyProtection="1">
      <alignment horizontal="center" vertical="center"/>
      <protection hidden="1"/>
    </xf>
    <xf numFmtId="165" fontId="7" fillId="4" borderId="22" xfId="1" applyNumberFormat="1" applyFont="1" applyFill="1" applyBorder="1" applyAlignment="1" applyProtection="1">
      <alignment horizontal="center" vertical="center"/>
      <protection hidden="1"/>
    </xf>
    <xf numFmtId="165" fontId="7" fillId="3" borderId="22" xfId="1" applyNumberFormat="1" applyFont="1" applyFill="1" applyBorder="1" applyAlignment="1" applyProtection="1">
      <alignment horizontal="center" vertical="center"/>
      <protection hidden="1"/>
    </xf>
    <xf numFmtId="164" fontId="15" fillId="0" borderId="49" xfId="1" applyNumberFormat="1" applyFont="1" applyFill="1" applyBorder="1" applyAlignment="1" applyProtection="1"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50" xfId="1" applyNumberFormat="1" applyFont="1" applyFill="1" applyBorder="1" applyAlignment="1" applyProtection="1">
      <alignment horizontal="center" vertical="center"/>
      <protection hidden="1"/>
    </xf>
    <xf numFmtId="0" fontId="5" fillId="0" borderId="31" xfId="1" applyNumberFormat="1" applyFont="1" applyFill="1" applyBorder="1" applyAlignment="1" applyProtection="1">
      <alignment horizontal="center" vertical="center"/>
      <protection hidden="1"/>
    </xf>
    <xf numFmtId="0" fontId="5" fillId="0" borderId="45" xfId="1" applyNumberFormat="1" applyFont="1" applyFill="1" applyBorder="1" applyAlignment="1" applyProtection="1">
      <alignment horizontal="center" vertical="center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8"/>
    <xf numFmtId="0" fontId="9" fillId="0" borderId="0" xfId="21" applyFont="1" applyFill="1" applyAlignment="1" applyProtection="1">
      <alignment horizontal="left"/>
    </xf>
    <xf numFmtId="0" fontId="19" fillId="0" borderId="0" xfId="18" applyFont="1" applyAlignment="1">
      <alignment horizontal="center"/>
    </xf>
    <xf numFmtId="0" fontId="9" fillId="0" borderId="0" xfId="21" applyFont="1" applyFill="1" applyAlignment="1" applyProtection="1"/>
    <xf numFmtId="0" fontId="9" fillId="0" borderId="0" xfId="21" applyFont="1" applyFill="1" applyAlignment="1" applyProtection="1">
      <alignment wrapText="1"/>
    </xf>
    <xf numFmtId="0" fontId="20" fillId="0" borderId="0" xfId="18" applyFont="1" applyAlignment="1">
      <alignment horizontal="center"/>
    </xf>
    <xf numFmtId="0" fontId="20" fillId="0" borderId="22" xfId="18" applyFont="1" applyBorder="1" applyAlignment="1">
      <alignment horizontal="center" vertical="top" wrapText="1"/>
    </xf>
    <xf numFmtId="14" fontId="20" fillId="0" borderId="22" xfId="18" applyNumberFormat="1" applyFont="1" applyBorder="1" applyAlignment="1">
      <alignment horizontal="center" vertical="top" wrapText="1"/>
    </xf>
    <xf numFmtId="0" fontId="20" fillId="0" borderId="22" xfId="18" applyFont="1" applyBorder="1" applyAlignment="1">
      <alignment horizontal="justify" vertical="top" wrapText="1"/>
    </xf>
    <xf numFmtId="0" fontId="20" fillId="0" borderId="22" xfId="18" applyFont="1" applyBorder="1" applyAlignment="1">
      <alignment vertical="top" wrapText="1"/>
    </xf>
    <xf numFmtId="0" fontId="27" fillId="0" borderId="0" xfId="18" applyFill="1" applyProtection="1"/>
    <xf numFmtId="173" fontId="9" fillId="0" borderId="0" xfId="25" applyNumberFormat="1" applyFont="1" applyFill="1" applyAlignment="1" applyProtection="1"/>
    <xf numFmtId="173" fontId="14" fillId="0" borderId="0" xfId="25" applyNumberFormat="1" applyFont="1" applyFill="1" applyBorder="1" applyAlignment="1" applyProtection="1">
      <alignment horizontal="left" vertical="center"/>
    </xf>
    <xf numFmtId="173" fontId="14" fillId="0" borderId="0" xfId="25" applyNumberFormat="1" applyFont="1" applyFill="1" applyAlignment="1" applyProtection="1">
      <alignment horizontal="left" vertical="center"/>
    </xf>
    <xf numFmtId="173" fontId="0" fillId="0" borderId="0" xfId="25" applyNumberFormat="1" applyFont="1" applyFill="1" applyProtection="1"/>
    <xf numFmtId="173" fontId="0" fillId="0" borderId="0" xfId="25" applyNumberFormat="1" applyFont="1" applyFill="1" applyProtection="1">
      <protection locked="0"/>
    </xf>
    <xf numFmtId="173" fontId="0" fillId="0" borderId="0" xfId="25" applyNumberFormat="1" applyFont="1" applyFill="1" applyAlignment="1" applyProtection="1">
      <alignment horizontal="right"/>
      <protection locked="0"/>
    </xf>
    <xf numFmtId="0" fontId="27" fillId="0" borderId="51" xfId="18" applyFill="1" applyBorder="1" applyAlignment="1" applyProtection="1">
      <alignment horizontal="center" vertical="center"/>
    </xf>
    <xf numFmtId="0" fontId="11" fillId="0" borderId="46" xfId="18" applyFont="1" applyFill="1" applyBorder="1" applyAlignment="1">
      <alignment horizontal="center" vertical="center" wrapText="1"/>
    </xf>
    <xf numFmtId="173" fontId="0" fillId="0" borderId="46" xfId="25" applyNumberFormat="1" applyFont="1" applyFill="1" applyBorder="1" applyAlignment="1" applyProtection="1">
      <alignment horizontal="center" vertical="center"/>
    </xf>
    <xf numFmtId="173" fontId="0" fillId="0" borderId="46" xfId="25" applyNumberFormat="1" applyFont="1" applyFill="1" applyBorder="1" applyAlignment="1" applyProtection="1">
      <alignment horizontal="center" vertical="center"/>
      <protection locked="0"/>
    </xf>
    <xf numFmtId="173" fontId="0" fillId="0" borderId="52" xfId="25" applyNumberFormat="1" applyFont="1" applyFill="1" applyBorder="1" applyAlignment="1" applyProtection="1">
      <alignment horizontal="center" vertical="center"/>
      <protection locked="0"/>
    </xf>
    <xf numFmtId="49" fontId="9" fillId="0" borderId="53" xfId="23" applyNumberFormat="1" applyFont="1" applyFill="1" applyBorder="1" applyAlignment="1">
      <alignment horizontal="center" vertical="top"/>
    </xf>
    <xf numFmtId="0" fontId="14" fillId="0" borderId="41" xfId="23" applyFont="1" applyFill="1" applyBorder="1" applyAlignment="1">
      <alignment vertical="top" wrapText="1"/>
    </xf>
    <xf numFmtId="173" fontId="14" fillId="0" borderId="41" xfId="25" applyNumberFormat="1" applyFont="1" applyFill="1" applyBorder="1" applyAlignment="1" applyProtection="1">
      <alignment vertical="top"/>
    </xf>
    <xf numFmtId="173" fontId="14" fillId="0" borderId="54" xfId="25" applyNumberFormat="1" applyFont="1" applyFill="1" applyBorder="1" applyAlignment="1" applyProtection="1">
      <alignment vertical="top"/>
    </xf>
    <xf numFmtId="49" fontId="9" fillId="5" borderId="47" xfId="23" applyNumberFormat="1" applyFont="1" applyFill="1" applyBorder="1" applyAlignment="1">
      <alignment horizontal="center" vertical="top"/>
    </xf>
    <xf numFmtId="0" fontId="14" fillId="5" borderId="22" xfId="23" applyFont="1" applyFill="1" applyBorder="1" applyAlignment="1">
      <alignment vertical="top" wrapText="1"/>
    </xf>
    <xf numFmtId="173" fontId="14" fillId="5" borderId="22" xfId="25" applyNumberFormat="1" applyFont="1" applyFill="1" applyBorder="1" applyAlignment="1" applyProtection="1">
      <alignment vertical="top"/>
    </xf>
    <xf numFmtId="173" fontId="14" fillId="5" borderId="43" xfId="25" applyNumberFormat="1" applyFont="1" applyFill="1" applyBorder="1" applyAlignment="1" applyProtection="1">
      <alignment vertical="top"/>
    </xf>
    <xf numFmtId="49" fontId="9" fillId="0" borderId="47" xfId="23" applyNumberFormat="1" applyFont="1" applyFill="1" applyBorder="1" applyAlignment="1">
      <alignment horizontal="center" vertical="top"/>
    </xf>
    <xf numFmtId="0" fontId="14" fillId="0" borderId="22" xfId="23" applyFont="1" applyFill="1" applyBorder="1" applyAlignment="1">
      <alignment vertical="top" wrapText="1"/>
    </xf>
    <xf numFmtId="173" fontId="14" fillId="0" borderId="22" xfId="25" applyNumberFormat="1" applyFont="1" applyFill="1" applyBorder="1" applyAlignment="1" applyProtection="1">
      <alignment vertical="top"/>
    </xf>
    <xf numFmtId="173" fontId="14" fillId="0" borderId="43" xfId="25" applyNumberFormat="1" applyFont="1" applyFill="1" applyBorder="1" applyAlignment="1" applyProtection="1">
      <alignment vertical="top"/>
    </xf>
    <xf numFmtId="173" fontId="14" fillId="0" borderId="22" xfId="25" applyNumberFormat="1" applyFont="1" applyFill="1" applyBorder="1" applyAlignment="1" applyProtection="1">
      <alignment vertical="top"/>
      <protection locked="0"/>
    </xf>
    <xf numFmtId="173" fontId="14" fillId="0" borderId="43" xfId="25" applyNumberFormat="1" applyFont="1" applyFill="1" applyBorder="1" applyAlignment="1" applyProtection="1">
      <alignment vertical="top"/>
      <protection locked="0"/>
    </xf>
    <xf numFmtId="173" fontId="14" fillId="5" borderId="22" xfId="25" applyNumberFormat="1" applyFont="1" applyFill="1" applyBorder="1" applyAlignment="1" applyProtection="1">
      <alignment vertical="top"/>
      <protection locked="0"/>
    </xf>
    <xf numFmtId="173" fontId="14" fillId="5" borderId="43" xfId="25" applyNumberFormat="1" applyFont="1" applyFill="1" applyBorder="1" applyAlignment="1" applyProtection="1">
      <alignment vertical="top"/>
      <protection locked="0"/>
    </xf>
    <xf numFmtId="49" fontId="9" fillId="0" borderId="47" xfId="23" applyNumberFormat="1" applyFont="1" applyBorder="1" applyAlignment="1">
      <alignment horizontal="center" vertical="top"/>
    </xf>
    <xf numFmtId="0" fontId="14" fillId="0" borderId="22" xfId="23" applyFont="1" applyBorder="1" applyAlignment="1">
      <alignment vertical="top" wrapText="1"/>
    </xf>
    <xf numFmtId="173" fontId="14" fillId="3" borderId="22" xfId="25" applyNumberFormat="1" applyFont="1" applyFill="1" applyBorder="1" applyAlignment="1" applyProtection="1">
      <alignment vertical="top"/>
    </xf>
    <xf numFmtId="173" fontId="14" fillId="3" borderId="43" xfId="25" applyNumberFormat="1" applyFont="1" applyFill="1" applyBorder="1" applyAlignment="1" applyProtection="1">
      <alignment vertical="top"/>
    </xf>
    <xf numFmtId="49" fontId="9" fillId="0" borderId="50" xfId="23" applyNumberFormat="1" applyFont="1" applyBorder="1" applyAlignment="1">
      <alignment horizontal="center" vertical="top"/>
    </xf>
    <xf numFmtId="0" fontId="14" fillId="0" borderId="31" xfId="23" applyFont="1" applyBorder="1" applyAlignment="1">
      <alignment vertical="top" wrapText="1"/>
    </xf>
    <xf numFmtId="0" fontId="29" fillId="0" borderId="0" xfId="18" applyFont="1" applyFill="1" applyProtection="1"/>
    <xf numFmtId="0" fontId="29" fillId="0" borderId="0" xfId="18" applyFont="1"/>
    <xf numFmtId="0" fontId="20" fillId="0" borderId="22" xfId="18" applyFont="1" applyBorder="1" applyAlignment="1">
      <alignment horizontal="center" wrapText="1"/>
    </xf>
    <xf numFmtId="0" fontId="19" fillId="0" borderId="22" xfId="18" applyFont="1" applyBorder="1" applyAlignment="1">
      <alignment horizontal="justify" vertical="top" wrapText="1"/>
    </xf>
    <xf numFmtId="0" fontId="19" fillId="0" borderId="22" xfId="18" applyFont="1" applyBorder="1" applyAlignment="1">
      <alignment horizontal="center" wrapText="1"/>
    </xf>
    <xf numFmtId="0" fontId="30" fillId="0" borderId="0" xfId="1" applyNumberFormat="1" applyFont="1" applyFill="1" applyAlignment="1" applyProtection="1">
      <alignment horizontal="centerContinuous"/>
      <protection hidden="1"/>
    </xf>
    <xf numFmtId="0" fontId="30" fillId="0" borderId="0" xfId="1" applyNumberFormat="1" applyFont="1" applyFill="1" applyAlignment="1" applyProtection="1">
      <protection hidden="1"/>
    </xf>
    <xf numFmtId="0" fontId="30" fillId="0" borderId="0" xfId="1" applyFont="1" applyProtection="1">
      <protection hidden="1"/>
    </xf>
    <xf numFmtId="0" fontId="30" fillId="0" borderId="0" xfId="1" applyFont="1"/>
    <xf numFmtId="0" fontId="20" fillId="0" borderId="0" xfId="1" applyNumberFormat="1" applyFont="1" applyFill="1" applyAlignment="1" applyProtection="1">
      <alignment horizontal="centerContinuous" vertical="center"/>
      <protection hidden="1"/>
    </xf>
    <xf numFmtId="0" fontId="31" fillId="0" borderId="0" xfId="1" applyNumberFormat="1" applyFont="1" applyFill="1" applyAlignment="1" applyProtection="1">
      <alignment horizontal="centerContinuous" vertical="center"/>
      <protection hidden="1"/>
    </xf>
    <xf numFmtId="0" fontId="30" fillId="0" borderId="0" xfId="1" applyNumberFormat="1" applyFont="1" applyFill="1" applyAlignment="1" applyProtection="1">
      <alignment horizontal="centerContinuous" vertical="center"/>
      <protection hidden="1"/>
    </xf>
    <xf numFmtId="0" fontId="30" fillId="0" borderId="0" xfId="1" applyNumberFormat="1" applyFont="1" applyFill="1" applyAlignment="1" applyProtection="1">
      <alignment horizontal="center" vertical="top"/>
      <protection hidden="1"/>
    </xf>
    <xf numFmtId="0" fontId="3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33" fillId="6" borderId="36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41" xfId="1" applyNumberFormat="1" applyFont="1" applyFill="1" applyBorder="1" applyAlignment="1" applyProtection="1">
      <alignment horizontal="center" vertical="justify" wrapText="1"/>
      <protection hidden="1"/>
    </xf>
    <xf numFmtId="168" fontId="5" fillId="6" borderId="42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42" xfId="1" applyNumberFormat="1" applyFont="1" applyFill="1" applyBorder="1" applyAlignment="1" applyProtection="1">
      <alignment horizontal="center" vertical="justify" wrapText="1"/>
      <protection hidden="1"/>
    </xf>
    <xf numFmtId="1" fontId="33" fillId="6" borderId="42" xfId="1" applyNumberFormat="1" applyFont="1" applyFill="1" applyBorder="1" applyAlignment="1" applyProtection="1">
      <alignment horizontal="center" vertical="justify" wrapText="1"/>
      <protection hidden="1"/>
    </xf>
    <xf numFmtId="166" fontId="33" fillId="6" borderId="55" xfId="1" applyNumberFormat="1" applyFont="1" applyFill="1" applyBorder="1" applyAlignment="1" applyProtection="1">
      <alignment horizontal="center" vertical="justify" wrapText="1"/>
      <protection hidden="1"/>
    </xf>
    <xf numFmtId="165" fontId="33" fillId="6" borderId="55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42" xfId="1" applyNumberFormat="1" applyFont="1" applyFill="1" applyBorder="1" applyAlignment="1" applyProtection="1">
      <alignment horizontal="center" vertical="justify" wrapText="1"/>
      <protection hidden="1"/>
    </xf>
    <xf numFmtId="164" fontId="33" fillId="6" borderId="36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33" fillId="7" borderId="21" xfId="1" applyNumberFormat="1" applyFont="1" applyFill="1" applyBorder="1" applyAlignment="1" applyProtection="1">
      <alignment horizontal="center" vertical="justify" wrapText="1"/>
      <protection hidden="1"/>
    </xf>
    <xf numFmtId="167" fontId="33" fillId="7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7" fontId="33" fillId="7" borderId="35" xfId="1" applyNumberFormat="1" applyFont="1" applyFill="1" applyBorder="1" applyAlignment="1" applyProtection="1">
      <alignment horizontal="center" vertical="justify" wrapText="1"/>
      <protection hidden="1"/>
    </xf>
    <xf numFmtId="1" fontId="33" fillId="7" borderId="35" xfId="1" applyNumberFormat="1" applyFont="1" applyFill="1" applyBorder="1" applyAlignment="1" applyProtection="1">
      <alignment horizontal="center" vertical="justify" wrapText="1"/>
      <protection hidden="1"/>
    </xf>
    <xf numFmtId="166" fontId="33" fillId="7" borderId="23" xfId="1" applyNumberFormat="1" applyFont="1" applyFill="1" applyBorder="1" applyAlignment="1" applyProtection="1">
      <alignment horizontal="center" vertical="justify" wrapText="1"/>
      <protection hidden="1"/>
    </xf>
    <xf numFmtId="165" fontId="33" fillId="7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4" fontId="33" fillId="7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21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22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4" fontId="5" fillId="0" borderId="21" xfId="1" applyNumberFormat="1" applyFont="1" applyFill="1" applyBorder="1" applyAlignment="1" applyProtection="1">
      <alignment horizontal="right" vertical="justify" wrapText="1"/>
      <protection hidden="1"/>
    </xf>
    <xf numFmtId="165" fontId="5" fillId="4" borderId="23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21" xfId="1" applyNumberFormat="1" applyFont="1" applyFill="1" applyBorder="1" applyAlignment="1" applyProtection="1">
      <alignment horizontal="right" vertical="justify" wrapText="1"/>
      <protection hidden="1"/>
    </xf>
    <xf numFmtId="167" fontId="33" fillId="6" borderId="21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22" xfId="1" applyNumberFormat="1" applyFont="1" applyFill="1" applyBorder="1" applyAlignment="1" applyProtection="1">
      <alignment horizontal="center" vertical="justify" wrapText="1"/>
      <protection hidden="1"/>
    </xf>
    <xf numFmtId="168" fontId="5" fillId="6" borderId="35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35" xfId="1" applyNumberFormat="1" applyFont="1" applyFill="1" applyBorder="1" applyAlignment="1" applyProtection="1">
      <alignment horizontal="center" vertical="justify" wrapText="1"/>
      <protection hidden="1"/>
    </xf>
    <xf numFmtId="1" fontId="33" fillId="6" borderId="35" xfId="1" applyNumberFormat="1" applyFont="1" applyFill="1" applyBorder="1" applyAlignment="1" applyProtection="1">
      <alignment horizontal="center" vertical="justify" wrapText="1"/>
      <protection hidden="1"/>
    </xf>
    <xf numFmtId="166" fontId="33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33" fillId="6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35" xfId="1" applyNumberFormat="1" applyFont="1" applyFill="1" applyBorder="1" applyAlignment="1" applyProtection="1">
      <alignment horizontal="center" vertical="justify" wrapText="1"/>
      <protection hidden="1"/>
    </xf>
    <xf numFmtId="164" fontId="33" fillId="6" borderId="21" xfId="1" applyNumberFormat="1" applyFont="1" applyFill="1" applyBorder="1" applyAlignment="1" applyProtection="1">
      <alignment horizontal="right" vertical="justify" wrapText="1"/>
      <protection hidden="1"/>
    </xf>
    <xf numFmtId="49" fontId="5" fillId="3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3" borderId="35" xfId="1" applyNumberFormat="1" applyFont="1" applyFill="1" applyBorder="1" applyAlignment="1" applyProtection="1">
      <alignment horizontal="left" vertical="justify" wrapText="1"/>
      <protection hidden="1"/>
    </xf>
    <xf numFmtId="167" fontId="33" fillId="3" borderId="37" xfId="1" applyNumberFormat="1" applyFont="1" applyFill="1" applyBorder="1" applyAlignment="1" applyProtection="1">
      <alignment horizontal="center" vertical="justify" wrapText="1"/>
      <protection hidden="1"/>
    </xf>
    <xf numFmtId="167" fontId="33" fillId="3" borderId="38" xfId="1" applyNumberFormat="1" applyFont="1" applyFill="1" applyBorder="1" applyAlignment="1" applyProtection="1">
      <alignment horizontal="center" vertical="justify" wrapText="1"/>
      <protection hidden="1"/>
    </xf>
    <xf numFmtId="168" fontId="33" fillId="3" borderId="39" xfId="1" applyNumberFormat="1" applyFont="1" applyFill="1" applyBorder="1" applyAlignment="1" applyProtection="1">
      <alignment horizontal="center" vertical="justify" wrapText="1"/>
      <protection hidden="1"/>
    </xf>
    <xf numFmtId="167" fontId="33" fillId="3" borderId="39" xfId="1" applyNumberFormat="1" applyFont="1" applyFill="1" applyBorder="1" applyAlignment="1" applyProtection="1">
      <alignment horizontal="center" vertical="justify" wrapText="1"/>
      <protection hidden="1"/>
    </xf>
    <xf numFmtId="1" fontId="33" fillId="3" borderId="39" xfId="1" applyNumberFormat="1" applyFont="1" applyFill="1" applyBorder="1" applyAlignment="1" applyProtection="1">
      <alignment horizontal="center" vertical="justify" wrapText="1"/>
      <protection hidden="1"/>
    </xf>
    <xf numFmtId="166" fontId="33" fillId="3" borderId="39" xfId="1" applyNumberFormat="1" applyFont="1" applyFill="1" applyBorder="1" applyAlignment="1" applyProtection="1">
      <alignment horizontal="center" vertical="justify" wrapText="1"/>
      <protection hidden="1"/>
    </xf>
    <xf numFmtId="165" fontId="33" fillId="3" borderId="22" xfId="1" applyNumberFormat="1" applyFont="1" applyFill="1" applyBorder="1" applyAlignment="1" applyProtection="1">
      <alignment horizontal="center" vertical="justify" wrapText="1"/>
      <protection hidden="1"/>
    </xf>
    <xf numFmtId="165" fontId="33" fillId="3" borderId="39" xfId="1" applyNumberFormat="1" applyFont="1" applyFill="1" applyBorder="1" applyAlignment="1" applyProtection="1">
      <alignment horizontal="center" vertical="justify" wrapText="1"/>
      <protection hidden="1"/>
    </xf>
    <xf numFmtId="164" fontId="33" fillId="3" borderId="37" xfId="1" applyNumberFormat="1" applyFont="1" applyFill="1" applyBorder="1" applyAlignment="1" applyProtection="1">
      <alignment horizontal="right" vertical="justify" wrapText="1"/>
      <protection hidden="1"/>
    </xf>
    <xf numFmtId="167" fontId="33" fillId="6" borderId="37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38" xfId="1" applyNumberFormat="1" applyFont="1" applyFill="1" applyBorder="1" applyAlignment="1" applyProtection="1">
      <alignment horizontal="center" vertical="justify" wrapText="1"/>
      <protection hidden="1"/>
    </xf>
    <xf numFmtId="168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5" fontId="33" fillId="6" borderId="38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39" xfId="1" applyNumberFormat="1" applyFont="1" applyFill="1" applyBorder="1" applyAlignment="1" applyProtection="1">
      <alignment horizontal="center" vertical="justify" wrapText="1"/>
      <protection hidden="1"/>
    </xf>
    <xf numFmtId="164" fontId="33" fillId="6" borderId="37" xfId="1" applyNumberFormat="1" applyFont="1" applyFill="1" applyBorder="1" applyAlignment="1" applyProtection="1">
      <alignment horizontal="right" vertical="justify" wrapText="1"/>
      <protection hidden="1"/>
    </xf>
    <xf numFmtId="49" fontId="34" fillId="0" borderId="1" xfId="1" applyNumberFormat="1" applyFont="1" applyFill="1" applyBorder="1" applyAlignment="1" applyProtection="1">
      <alignment vertical="justify" wrapText="1"/>
      <protection hidden="1"/>
    </xf>
    <xf numFmtId="49" fontId="32" fillId="0" borderId="34" xfId="1" applyNumberFormat="1" applyFont="1" applyFill="1" applyBorder="1" applyAlignment="1" applyProtection="1">
      <alignment vertical="justify" wrapText="1"/>
      <protection hidden="1"/>
    </xf>
    <xf numFmtId="164" fontId="35" fillId="0" borderId="46" xfId="1" applyNumberFormat="1" applyFont="1" applyFill="1" applyBorder="1" applyAlignment="1" applyProtection="1">
      <alignment vertical="justify" wrapText="1"/>
      <protection hidden="1"/>
    </xf>
    <xf numFmtId="0" fontId="11" fillId="0" borderId="2" xfId="1" applyNumberFormat="1" applyFont="1" applyFill="1" applyBorder="1" applyAlignment="1" applyProtection="1">
      <alignment vertical="justify"/>
      <protection hidden="1"/>
    </xf>
    <xf numFmtId="169" fontId="12" fillId="2" borderId="10" xfId="1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1" xfId="1" applyNumberFormat="1" applyFont="1" applyFill="1" applyBorder="1" applyAlignment="1" applyProtection="1">
      <alignment horizontal="right" vertical="justify"/>
      <protection hidden="1"/>
    </xf>
    <xf numFmtId="0" fontId="9" fillId="0" borderId="9" xfId="1" applyNumberFormat="1" applyFont="1" applyFill="1" applyBorder="1" applyAlignment="1" applyProtection="1">
      <alignment vertical="justify"/>
      <protection hidden="1"/>
    </xf>
    <xf numFmtId="0" fontId="9" fillId="0" borderId="0" xfId="1" applyFont="1" applyAlignment="1">
      <alignment vertical="justify"/>
    </xf>
    <xf numFmtId="0" fontId="9" fillId="0" borderId="0" xfId="22" applyFont="1" applyFill="1" applyAlignment="1" applyProtection="1"/>
    <xf numFmtId="0" fontId="9" fillId="0" borderId="0" xfId="22" applyFont="1" applyFill="1" applyAlignment="1" applyProtection="1">
      <alignment wrapText="1"/>
    </xf>
    <xf numFmtId="0" fontId="27" fillId="0" borderId="0" xfId="18" applyAlignment="1">
      <alignment vertical="center"/>
    </xf>
    <xf numFmtId="0" fontId="27" fillId="0" borderId="0" xfId="18" applyAlignment="1">
      <alignment vertical="top"/>
    </xf>
    <xf numFmtId="0" fontId="35" fillId="0" borderId="22" xfId="18" applyFont="1" applyFill="1" applyBorder="1" applyAlignment="1">
      <alignment horizontal="center" vertical="top" wrapText="1"/>
    </xf>
    <xf numFmtId="49" fontId="38" fillId="3" borderId="22" xfId="18" applyNumberFormat="1" applyFont="1" applyFill="1" applyBorder="1" applyAlignment="1">
      <alignment horizontal="left" vertical="center"/>
    </xf>
    <xf numFmtId="0" fontId="38" fillId="3" borderId="22" xfId="18" applyFont="1" applyFill="1" applyBorder="1" applyAlignment="1">
      <alignment horizontal="left" vertical="center" wrapText="1"/>
    </xf>
    <xf numFmtId="0" fontId="38" fillId="3" borderId="22" xfId="18" applyFont="1" applyFill="1" applyBorder="1" applyAlignment="1">
      <alignment vertical="top" wrapText="1"/>
    </xf>
    <xf numFmtId="0" fontId="27" fillId="3" borderId="0" xfId="18" applyFill="1"/>
    <xf numFmtId="49" fontId="38" fillId="0" borderId="22" xfId="18" applyNumberFormat="1" applyFont="1" applyFill="1" applyBorder="1" applyAlignment="1">
      <alignment horizontal="left" vertical="center"/>
    </xf>
    <xf numFmtId="0" fontId="38" fillId="0" borderId="22" xfId="18" applyFont="1" applyFill="1" applyBorder="1" applyAlignment="1">
      <alignment horizontal="left" vertical="center" wrapText="1"/>
    </xf>
    <xf numFmtId="0" fontId="38" fillId="0" borderId="22" xfId="18" applyFont="1" applyFill="1" applyBorder="1" applyAlignment="1">
      <alignment vertical="top" wrapText="1"/>
    </xf>
    <xf numFmtId="49" fontId="39" fillId="0" borderId="22" xfId="19" applyNumberFormat="1" applyFont="1" applyFill="1" applyBorder="1" applyAlignment="1">
      <alignment horizontal="left" vertical="center" wrapText="1"/>
    </xf>
    <xf numFmtId="0" fontId="39" fillId="0" borderId="22" xfId="19" applyFont="1" applyFill="1" applyBorder="1" applyAlignment="1">
      <alignment horizontal="justify" vertical="center" wrapText="1"/>
    </xf>
    <xf numFmtId="0" fontId="38" fillId="0" borderId="0" xfId="18" applyFont="1" applyAlignment="1">
      <alignment wrapText="1"/>
    </xf>
    <xf numFmtId="0" fontId="38" fillId="0" borderId="0" xfId="18" applyFont="1" applyAlignment="1">
      <alignment horizontal="center" vertical="center" wrapText="1"/>
    </xf>
    <xf numFmtId="0" fontId="38" fillId="0" borderId="0" xfId="18" applyFont="1" applyAlignment="1">
      <alignment horizontal="center" wrapText="1"/>
    </xf>
    <xf numFmtId="0" fontId="7" fillId="0" borderId="22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top" wrapText="1"/>
    </xf>
    <xf numFmtId="0" fontId="7" fillId="0" borderId="22" xfId="18" applyFont="1" applyBorder="1" applyAlignment="1">
      <alignment horizontal="center" vertical="center"/>
    </xf>
    <xf numFmtId="0" fontId="7" fillId="3" borderId="22" xfId="18" applyFont="1" applyFill="1" applyBorder="1" applyAlignment="1">
      <alignment horizontal="left" vertical="center" wrapText="1"/>
    </xf>
    <xf numFmtId="0" fontId="7" fillId="3" borderId="22" xfId="18" applyFont="1" applyFill="1" applyBorder="1" applyAlignment="1">
      <alignment vertical="top" wrapText="1"/>
    </xf>
    <xf numFmtId="0" fontId="7" fillId="0" borderId="22" xfId="18" applyFont="1" applyFill="1" applyBorder="1" applyAlignment="1">
      <alignment horizontal="left" vertical="center" wrapText="1"/>
    </xf>
    <xf numFmtId="0" fontId="7" fillId="0" borderId="22" xfId="18" applyFont="1" applyFill="1" applyBorder="1" applyAlignment="1">
      <alignment vertical="top" wrapText="1"/>
    </xf>
    <xf numFmtId="49" fontId="40" fillId="0" borderId="22" xfId="19" applyNumberFormat="1" applyFont="1" applyFill="1" applyBorder="1" applyAlignment="1">
      <alignment horizontal="left" vertical="center" wrapText="1"/>
    </xf>
    <xf numFmtId="0" fontId="40" fillId="0" borderId="22" xfId="19" applyFont="1" applyFill="1" applyBorder="1" applyAlignment="1">
      <alignment horizontal="justify" vertical="center" wrapText="1"/>
    </xf>
    <xf numFmtId="0" fontId="7" fillId="0" borderId="0" xfId="18" applyFont="1"/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22" xfId="24" applyNumberFormat="1" applyFont="1" applyBorder="1" applyAlignment="1" applyProtection="1">
      <alignment horizontal="center" vertical="center"/>
      <protection locked="0"/>
    </xf>
    <xf numFmtId="165" fontId="12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2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  <protection locked="0"/>
    </xf>
    <xf numFmtId="167" fontId="5" fillId="0" borderId="37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8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37" xfId="1" applyNumberFormat="1" applyFont="1" applyFill="1" applyBorder="1" applyAlignment="1" applyProtection="1">
      <alignment horizontal="right" vertical="justify" wrapText="1"/>
      <protection hidden="1"/>
    </xf>
    <xf numFmtId="0" fontId="35" fillId="0" borderId="22" xfId="18" applyFont="1" applyFill="1" applyBorder="1" applyAlignment="1">
      <alignment horizontal="center" vertical="center" wrapText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40" fillId="0" borderId="24" xfId="0" applyFont="1" applyBorder="1" applyAlignment="1">
      <alignment horizontal="justify" wrapText="1"/>
    </xf>
    <xf numFmtId="0" fontId="40" fillId="0" borderId="56" xfId="0" applyFont="1" applyBorder="1" applyAlignment="1">
      <alignment horizontal="justify" wrapText="1"/>
    </xf>
    <xf numFmtId="0" fontId="40" fillId="0" borderId="56" xfId="0" applyFont="1" applyBorder="1" applyAlignment="1">
      <alignment horizontal="right" vertical="top" wrapText="1"/>
    </xf>
    <xf numFmtId="0" fontId="40" fillId="0" borderId="2" xfId="0" applyFont="1" applyBorder="1" applyAlignment="1">
      <alignment horizontal="justify" wrapText="1"/>
    </xf>
    <xf numFmtId="0" fontId="40" fillId="0" borderId="17" xfId="0" applyFont="1" applyBorder="1" applyAlignment="1">
      <alignment horizontal="justify" wrapText="1"/>
    </xf>
    <xf numFmtId="0" fontId="45" fillId="0" borderId="13" xfId="0" applyFont="1" applyBorder="1" applyAlignment="1">
      <alignment horizontal="justify" wrapText="1"/>
    </xf>
    <xf numFmtId="0" fontId="40" fillId="0" borderId="15" xfId="0" applyFont="1" applyBorder="1" applyAlignment="1">
      <alignment horizontal="justify" wrapText="1"/>
    </xf>
    <xf numFmtId="0" fontId="45" fillId="0" borderId="0" xfId="0" applyFont="1" applyBorder="1" applyAlignment="1">
      <alignment vertical="top" wrapText="1"/>
    </xf>
    <xf numFmtId="0" fontId="7" fillId="0" borderId="55" xfId="18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0" fontId="36" fillId="0" borderId="0" xfId="0" applyFont="1"/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justify" wrapText="1"/>
    </xf>
    <xf numFmtId="0" fontId="38" fillId="0" borderId="22" xfId="18" applyFont="1" applyFill="1" applyBorder="1" applyAlignment="1">
      <alignment horizontal="center" vertical="center" wrapText="1"/>
    </xf>
    <xf numFmtId="0" fontId="38" fillId="0" borderId="22" xfId="18" applyFont="1" applyFill="1" applyBorder="1" applyAlignment="1">
      <alignment horizontal="justify" vertical="center" wrapText="1"/>
    </xf>
    <xf numFmtId="0" fontId="47" fillId="0" borderId="15" xfId="0" applyFont="1" applyBorder="1" applyAlignment="1">
      <alignment horizontal="justify" wrapText="1"/>
    </xf>
    <xf numFmtId="0" fontId="39" fillId="0" borderId="15" xfId="0" applyFont="1" applyBorder="1" applyAlignment="1">
      <alignment wrapText="1"/>
    </xf>
    <xf numFmtId="0" fontId="39" fillId="0" borderId="24" xfId="0" applyFont="1" applyBorder="1" applyAlignment="1">
      <alignment horizontal="center" wrapText="1"/>
    </xf>
    <xf numFmtId="0" fontId="39" fillId="0" borderId="56" xfId="0" applyFont="1" applyBorder="1" applyAlignment="1">
      <alignment horizontal="justify" wrapText="1"/>
    </xf>
    <xf numFmtId="0" fontId="39" fillId="0" borderId="56" xfId="0" applyFont="1" applyBorder="1" applyAlignment="1">
      <alignment wrapText="1"/>
    </xf>
    <xf numFmtId="0" fontId="39" fillId="0" borderId="56" xfId="0" applyFont="1" applyBorder="1" applyAlignment="1">
      <alignment horizontal="center" wrapText="1"/>
    </xf>
    <xf numFmtId="170" fontId="15" fillId="0" borderId="47" xfId="1" applyNumberFormat="1" applyFont="1" applyFill="1" applyBorder="1" applyAlignment="1" applyProtection="1">
      <alignment horizontal="left" vertical="top" wrapText="1"/>
      <protection hidden="1"/>
    </xf>
    <xf numFmtId="165" fontId="15" fillId="0" borderId="22" xfId="1" applyNumberFormat="1" applyFont="1" applyFill="1" applyBorder="1" applyAlignment="1" applyProtection="1">
      <alignment horizontal="center" vertical="center"/>
      <protection hidden="1"/>
    </xf>
    <xf numFmtId="165" fontId="15" fillId="0" borderId="21" xfId="1" applyNumberFormat="1" applyFont="1" applyFill="1" applyBorder="1" applyAlignment="1" applyProtection="1">
      <alignment horizontal="center" vertical="center"/>
      <protection hidden="1"/>
    </xf>
    <xf numFmtId="168" fontId="5" fillId="7" borderId="39" xfId="1" applyNumberFormat="1" applyFont="1" applyFill="1" applyBorder="1" applyAlignment="1" applyProtection="1">
      <alignment horizontal="center" vertical="justify" wrapText="1"/>
      <protection hidden="1"/>
    </xf>
    <xf numFmtId="167" fontId="5" fillId="7" borderId="39" xfId="1" applyNumberFormat="1" applyFont="1" applyFill="1" applyBorder="1" applyAlignment="1" applyProtection="1">
      <alignment horizontal="center" vertical="justify" wrapText="1"/>
      <protection hidden="1"/>
    </xf>
    <xf numFmtId="1" fontId="5" fillId="7" borderId="39" xfId="1" applyNumberFormat="1" applyFont="1" applyFill="1" applyBorder="1" applyAlignment="1" applyProtection="1">
      <alignment horizontal="center" vertical="justify" wrapText="1"/>
      <protection hidden="1"/>
    </xf>
    <xf numFmtId="166" fontId="5" fillId="7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7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7" borderId="39" xfId="1" applyNumberFormat="1" applyFont="1" applyFill="1" applyBorder="1" applyAlignment="1" applyProtection="1">
      <alignment horizontal="center" vertical="justify" wrapText="1"/>
      <protection hidden="1"/>
    </xf>
    <xf numFmtId="168" fontId="15" fillId="0" borderId="23" xfId="1" applyNumberFormat="1" applyFont="1" applyFill="1" applyBorder="1" applyAlignment="1" applyProtection="1">
      <alignment horizontal="center" vertical="center"/>
      <protection hidden="1"/>
    </xf>
    <xf numFmtId="1" fontId="15" fillId="0" borderId="22" xfId="1" applyNumberFormat="1" applyFont="1" applyFill="1" applyBorder="1" applyAlignment="1" applyProtection="1">
      <alignment horizontal="center" vertical="center"/>
      <protection hidden="1"/>
    </xf>
    <xf numFmtId="166" fontId="15" fillId="0" borderId="21" xfId="1" applyNumberFormat="1" applyFont="1" applyFill="1" applyBorder="1" applyAlignment="1" applyProtection="1">
      <alignment horizontal="center" vertical="center"/>
      <protection hidden="1"/>
    </xf>
    <xf numFmtId="165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4" fontId="7" fillId="4" borderId="27" xfId="1" applyNumberFormat="1" applyFont="1" applyFill="1" applyBorder="1" applyAlignment="1" applyProtection="1">
      <alignment horizontal="right" vertical="center"/>
      <protection hidden="1"/>
    </xf>
    <xf numFmtId="164" fontId="7" fillId="4" borderId="29" xfId="1" applyNumberFormat="1" applyFont="1" applyFill="1" applyBorder="1" applyAlignment="1" applyProtection="1">
      <alignment horizontal="right" vertical="center"/>
      <protection hidden="1"/>
    </xf>
    <xf numFmtId="165" fontId="20" fillId="0" borderId="26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7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15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22" xfId="1" applyNumberFormat="1" applyFont="1" applyFill="1" applyBorder="1" applyAlignment="1" applyProtection="1">
      <alignment horizontal="right" vertical="justify" wrapText="1"/>
      <protection hidden="1"/>
    </xf>
    <xf numFmtId="164" fontId="35" fillId="4" borderId="21" xfId="1" applyNumberFormat="1" applyFont="1" applyFill="1" applyBorder="1" applyAlignment="1" applyProtection="1">
      <alignment horizontal="right" vertical="justify" wrapText="1"/>
      <protection hidden="1"/>
    </xf>
    <xf numFmtId="167" fontId="35" fillId="0" borderId="21" xfId="1" applyNumberFormat="1" applyFont="1" applyFill="1" applyBorder="1" applyAlignment="1" applyProtection="1">
      <alignment horizontal="center" vertical="justify" wrapText="1"/>
      <protection hidden="1"/>
    </xf>
    <xf numFmtId="167" fontId="35" fillId="0" borderId="22" xfId="1" applyNumberFormat="1" applyFont="1" applyFill="1" applyBorder="1" applyAlignment="1" applyProtection="1">
      <alignment horizontal="center" vertical="justify" wrapText="1"/>
      <protection hidden="1"/>
    </xf>
    <xf numFmtId="168" fontId="35" fillId="0" borderId="35" xfId="1" applyNumberFormat="1" applyFont="1" applyFill="1" applyBorder="1" applyAlignment="1" applyProtection="1">
      <alignment horizontal="center" vertical="justify" wrapText="1"/>
      <protection hidden="1"/>
    </xf>
    <xf numFmtId="165" fontId="15" fillId="0" borderId="26" xfId="8" applyNumberFormat="1" applyFont="1" applyFill="1" applyBorder="1" applyAlignment="1" applyProtection="1">
      <alignment horizontal="left" vertical="center" wrapText="1"/>
      <protection hidden="1"/>
    </xf>
    <xf numFmtId="167" fontId="15" fillId="0" borderId="21" xfId="8" applyNumberFormat="1" applyFont="1" applyFill="1" applyBorder="1" applyAlignment="1" applyProtection="1">
      <alignment horizontal="center" vertical="center"/>
      <protection hidden="1"/>
    </xf>
    <xf numFmtId="167" fontId="15" fillId="0" borderId="22" xfId="8" applyNumberFormat="1" applyFont="1" applyFill="1" applyBorder="1" applyAlignment="1" applyProtection="1">
      <alignment horizontal="center" vertical="center"/>
      <protection hidden="1"/>
    </xf>
    <xf numFmtId="167" fontId="35" fillId="0" borderId="37" xfId="1" applyNumberFormat="1" applyFont="1" applyFill="1" applyBorder="1" applyAlignment="1" applyProtection="1">
      <alignment horizontal="center" vertical="justify" wrapText="1"/>
      <protection hidden="1"/>
    </xf>
    <xf numFmtId="167" fontId="35" fillId="0" borderId="38" xfId="1" applyNumberFormat="1" applyFont="1" applyFill="1" applyBorder="1" applyAlignment="1" applyProtection="1">
      <alignment horizontal="center" vertical="justify" wrapText="1"/>
      <protection hidden="1"/>
    </xf>
    <xf numFmtId="168" fontId="35" fillId="0" borderId="39" xfId="1" applyNumberFormat="1" applyFont="1" applyFill="1" applyBorder="1" applyAlignment="1" applyProtection="1">
      <alignment horizontal="center" vertical="justify" wrapText="1"/>
      <protection hidden="1"/>
    </xf>
    <xf numFmtId="167" fontId="35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35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35" fillId="0" borderId="39" xfId="1" applyNumberFormat="1" applyFont="1" applyFill="1" applyBorder="1" applyAlignment="1" applyProtection="1">
      <alignment horizontal="center" vertical="justify" wrapText="1"/>
      <protection hidden="1"/>
    </xf>
    <xf numFmtId="165" fontId="35" fillId="4" borderId="23" xfId="1" applyNumberFormat="1" applyFont="1" applyFill="1" applyBorder="1" applyAlignment="1" applyProtection="1">
      <alignment horizontal="center" vertical="justify" wrapText="1"/>
      <protection hidden="1"/>
    </xf>
    <xf numFmtId="165" fontId="35" fillId="0" borderId="39" xfId="1" applyNumberFormat="1" applyFont="1" applyFill="1" applyBorder="1" applyAlignment="1" applyProtection="1">
      <alignment horizontal="center" vertical="justify" wrapText="1"/>
      <protection hidden="1"/>
    </xf>
    <xf numFmtId="164" fontId="35" fillId="4" borderId="37" xfId="1" applyNumberFormat="1" applyFont="1" applyFill="1" applyBorder="1" applyAlignment="1" applyProtection="1">
      <alignment horizontal="right" vertical="justify" wrapText="1"/>
      <protection hidden="1"/>
    </xf>
    <xf numFmtId="167" fontId="35" fillId="7" borderId="37" xfId="1" applyNumberFormat="1" applyFont="1" applyFill="1" applyBorder="1" applyAlignment="1" applyProtection="1">
      <alignment horizontal="center" vertical="justify" wrapText="1"/>
      <protection hidden="1"/>
    </xf>
    <xf numFmtId="167" fontId="35" fillId="7" borderId="38" xfId="1" applyNumberFormat="1" applyFont="1" applyFill="1" applyBorder="1" applyAlignment="1" applyProtection="1">
      <alignment horizontal="center" vertical="justify" wrapText="1"/>
      <protection hidden="1"/>
    </xf>
    <xf numFmtId="164" fontId="35" fillId="7" borderId="37" xfId="1" applyNumberFormat="1" applyFont="1" applyFill="1" applyBorder="1" applyAlignment="1" applyProtection="1">
      <alignment horizontal="right" vertical="justify" wrapText="1"/>
      <protection hidden="1"/>
    </xf>
    <xf numFmtId="164" fontId="4" fillId="0" borderId="39" xfId="1" applyNumberFormat="1" applyFont="1" applyFill="1" applyBorder="1" applyAlignment="1" applyProtection="1">
      <alignment horizontal="right" vertical="center"/>
      <protection hidden="1"/>
    </xf>
    <xf numFmtId="166" fontId="5" fillId="0" borderId="57" xfId="1" applyNumberFormat="1" applyFont="1" applyFill="1" applyBorder="1" applyAlignment="1" applyProtection="1">
      <alignment horizontal="center" vertical="justify" wrapText="1"/>
      <protection hidden="1"/>
    </xf>
    <xf numFmtId="0" fontId="9" fillId="0" borderId="38" xfId="0" applyFont="1" applyFill="1" applyBorder="1" applyAlignment="1" applyProtection="1">
      <alignment horizontal="center"/>
    </xf>
    <xf numFmtId="0" fontId="3" fillId="0" borderId="35" xfId="1" applyNumberFormat="1" applyFont="1" applyFill="1" applyBorder="1" applyAlignment="1" applyProtection="1">
      <alignment horizontal="right" vertical="center"/>
      <protection hidden="1"/>
    </xf>
    <xf numFmtId="0" fontId="1" fillId="0" borderId="35" xfId="1" applyNumberFormat="1" applyFont="1" applyFill="1" applyBorder="1" applyAlignment="1" applyProtection="1">
      <protection hidden="1"/>
    </xf>
    <xf numFmtId="0" fontId="1" fillId="0" borderId="23" xfId="1" applyBorder="1"/>
    <xf numFmtId="165" fontId="15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23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8" xfId="1" applyNumberFormat="1" applyFont="1" applyFill="1" applyBorder="1" applyAlignment="1" applyProtection="1">
      <alignment horizontal="left" vertical="top" wrapText="1"/>
      <protection hidden="1"/>
    </xf>
    <xf numFmtId="169" fontId="7" fillId="0" borderId="41" xfId="1" applyNumberFormat="1" applyFont="1" applyFill="1" applyBorder="1" applyAlignment="1" applyProtection="1">
      <alignment horizontal="left" vertical="top" wrapText="1"/>
      <protection hidden="1"/>
    </xf>
    <xf numFmtId="167" fontId="35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35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35" fillId="0" borderId="23" xfId="1" applyNumberFormat="1" applyFont="1" applyFill="1" applyBorder="1" applyAlignment="1" applyProtection="1">
      <alignment horizontal="center" vertical="justify" wrapText="1"/>
      <protection hidden="1"/>
    </xf>
    <xf numFmtId="167" fontId="15" fillId="0" borderId="39" xfId="1" applyNumberFormat="1" applyFont="1" applyFill="1" applyBorder="1" applyAlignment="1" applyProtection="1">
      <alignment horizontal="center" vertical="center"/>
      <protection hidden="1"/>
    </xf>
    <xf numFmtId="1" fontId="15" fillId="0" borderId="39" xfId="1" applyNumberFormat="1" applyFont="1" applyFill="1" applyBorder="1" applyAlignment="1" applyProtection="1">
      <alignment horizontal="center" vertical="center"/>
      <protection hidden="1"/>
    </xf>
    <xf numFmtId="166" fontId="15" fillId="0" borderId="39" xfId="1" applyNumberFormat="1" applyFont="1" applyFill="1" applyBorder="1" applyAlignment="1" applyProtection="1">
      <alignment horizontal="center" vertical="center"/>
      <protection hidden="1"/>
    </xf>
    <xf numFmtId="1" fontId="15" fillId="0" borderId="35" xfId="1" applyNumberFormat="1" applyFont="1" applyFill="1" applyBorder="1" applyAlignment="1" applyProtection="1">
      <alignment horizontal="center" vertical="center"/>
      <protection hidden="1"/>
    </xf>
    <xf numFmtId="167" fontId="15" fillId="0" borderId="35" xfId="1" applyNumberFormat="1" applyFont="1" applyFill="1" applyBorder="1" applyAlignment="1" applyProtection="1">
      <alignment horizontal="center" vertical="center"/>
      <protection hidden="1"/>
    </xf>
    <xf numFmtId="166" fontId="15" fillId="0" borderId="35" xfId="1" applyNumberFormat="1" applyFont="1" applyFill="1" applyBorder="1" applyAlignment="1" applyProtection="1">
      <alignment horizontal="center" vertical="center"/>
      <protection hidden="1"/>
    </xf>
    <xf numFmtId="168" fontId="20" fillId="0" borderId="39" xfId="8" applyNumberFormat="1" applyFont="1" applyFill="1" applyBorder="1" applyAlignment="1" applyProtection="1">
      <alignment horizontal="center" vertical="center"/>
      <protection hidden="1"/>
    </xf>
    <xf numFmtId="165" fontId="20" fillId="0" borderId="39" xfId="8" applyNumberFormat="1" applyFont="1" applyFill="1" applyBorder="1" applyAlignment="1" applyProtection="1">
      <alignment horizontal="center" vertical="center"/>
      <protection hidden="1"/>
    </xf>
    <xf numFmtId="165" fontId="7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21" xfId="1" applyNumberFormat="1" applyFont="1" applyFill="1" applyBorder="1" applyAlignment="1" applyProtection="1">
      <alignment horizontal="right" vertical="center"/>
      <protection hidden="1"/>
    </xf>
    <xf numFmtId="164" fontId="7" fillId="0" borderId="22" xfId="1" applyNumberFormat="1" applyFont="1" applyFill="1" applyBorder="1" applyAlignment="1" applyProtection="1">
      <alignment horizontal="right" vertical="center"/>
      <protection hidden="1"/>
    </xf>
    <xf numFmtId="49" fontId="3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23" xfId="1" applyNumberFormat="1" applyFont="1" applyFill="1" applyBorder="1" applyAlignment="1" applyProtection="1">
      <alignment horizontal="left" vertical="justify" wrapText="1"/>
      <protection hidden="1"/>
    </xf>
    <xf numFmtId="167" fontId="15" fillId="0" borderId="37" xfId="8" applyNumberFormat="1" applyFont="1" applyFill="1" applyBorder="1" applyAlignment="1" applyProtection="1">
      <alignment horizontal="center" vertical="center"/>
      <protection hidden="1"/>
    </xf>
    <xf numFmtId="167" fontId="15" fillId="0" borderId="38" xfId="8" applyNumberFormat="1" applyFont="1" applyFill="1" applyBorder="1" applyAlignment="1" applyProtection="1">
      <alignment horizontal="center" vertical="center"/>
      <protection hidden="1"/>
    </xf>
    <xf numFmtId="0" fontId="40" fillId="0" borderId="4" xfId="0" applyFont="1" applyBorder="1" applyAlignment="1">
      <alignment horizontal="justify" wrapText="1"/>
    </xf>
    <xf numFmtId="0" fontId="45" fillId="0" borderId="22" xfId="0" applyFont="1" applyBorder="1" applyAlignment="1">
      <alignment vertical="top" wrapText="1"/>
    </xf>
    <xf numFmtId="0" fontId="6" fillId="3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protection hidden="1"/>
    </xf>
    <xf numFmtId="49" fontId="5" fillId="6" borderId="42" xfId="1" applyNumberFormat="1" applyFont="1" applyFill="1" applyBorder="1" applyAlignment="1" applyProtection="1">
      <alignment horizontal="left" vertical="justify" wrapText="1"/>
      <protection hidden="1"/>
    </xf>
    <xf numFmtId="49" fontId="33" fillId="3" borderId="39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39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/>
    <xf numFmtId="0" fontId="6" fillId="0" borderId="0" xfId="1" applyNumberFormat="1" applyFont="1" applyFill="1" applyAlignment="1" applyProtection="1">
      <alignment horizontal="left"/>
      <protection hidden="1"/>
    </xf>
    <xf numFmtId="0" fontId="39" fillId="0" borderId="0" xfId="0" applyFont="1"/>
    <xf numFmtId="0" fontId="39" fillId="0" borderId="2" xfId="0" applyFont="1" applyBorder="1" applyAlignment="1">
      <alignment horizontal="justify" wrapText="1"/>
    </xf>
    <xf numFmtId="0" fontId="39" fillId="0" borderId="22" xfId="0" applyFont="1" applyBorder="1" applyAlignment="1">
      <alignment horizontal="justify" wrapText="1"/>
    </xf>
    <xf numFmtId="0" fontId="39" fillId="0" borderId="22" xfId="0" applyFont="1" applyBorder="1"/>
    <xf numFmtId="0" fontId="40" fillId="0" borderId="14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40" fillId="0" borderId="56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justify" vertical="top" wrapText="1"/>
    </xf>
    <xf numFmtId="164" fontId="7" fillId="4" borderId="22" xfId="1" applyNumberFormat="1" applyFont="1" applyFill="1" applyBorder="1" applyAlignment="1" applyProtection="1">
      <alignment horizontal="right" vertical="center"/>
      <protection hidden="1"/>
    </xf>
    <xf numFmtId="165" fontId="15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6" xfId="8" applyNumberFormat="1" applyFont="1" applyFill="1" applyBorder="1" applyAlignment="1" applyProtection="1">
      <alignment horizontal="center" vertical="center"/>
      <protection hidden="1"/>
    </xf>
    <xf numFmtId="0" fontId="22" fillId="0" borderId="24" xfId="1" applyNumberFormat="1" applyFont="1" applyFill="1" applyBorder="1" applyAlignment="1" applyProtection="1">
      <alignment horizontal="centerContinuous"/>
      <protection hidden="1"/>
    </xf>
    <xf numFmtId="0" fontId="22" fillId="0" borderId="32" xfId="1" applyNumberFormat="1" applyFont="1" applyFill="1" applyBorder="1" applyAlignment="1" applyProtection="1">
      <alignment horizontal="centerContinuous"/>
      <protection hidden="1"/>
    </xf>
    <xf numFmtId="0" fontId="5" fillId="0" borderId="33" xfId="1" applyNumberFormat="1" applyFont="1" applyFill="1" applyBorder="1" applyAlignment="1" applyProtection="1">
      <alignment horizontal="centerContinuous"/>
      <protection hidden="1"/>
    </xf>
    <xf numFmtId="0" fontId="13" fillId="0" borderId="0" xfId="1" applyNumberFormat="1" applyFont="1" applyFill="1" applyBorder="1" applyAlignment="1" applyProtection="1">
      <protection hidden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15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7" xfId="1" applyNumberFormat="1" applyFont="1" applyFill="1" applyBorder="1" applyAlignment="1" applyProtection="1">
      <alignment horizontal="left" vertical="top" wrapText="1"/>
      <protection hidden="1"/>
    </xf>
    <xf numFmtId="168" fontId="7" fillId="0" borderId="22" xfId="1" applyNumberFormat="1" applyFont="1" applyFill="1" applyBorder="1" applyAlignment="1" applyProtection="1">
      <alignment horizontal="left" vertical="top" wrapText="1"/>
      <protection hidden="1"/>
    </xf>
    <xf numFmtId="168" fontId="15" fillId="0" borderId="22" xfId="1" applyNumberFormat="1" applyFont="1" applyFill="1" applyBorder="1" applyAlignment="1" applyProtection="1">
      <alignment horizontal="left" vertical="top" wrapText="1"/>
      <protection hidden="1"/>
    </xf>
    <xf numFmtId="168" fontId="26" fillId="0" borderId="22" xfId="1" applyNumberFormat="1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center" vertical="top"/>
    </xf>
    <xf numFmtId="164" fontId="7" fillId="8" borderId="22" xfId="1" applyNumberFormat="1" applyFont="1" applyFill="1" applyBorder="1" applyAlignment="1" applyProtection="1">
      <alignment horizontal="right" vertical="center"/>
      <protection hidden="1"/>
    </xf>
    <xf numFmtId="167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23" xfId="1" applyNumberFormat="1" applyFont="1" applyFill="1" applyBorder="1" applyAlignment="1" applyProtection="1">
      <alignment horizontal="center" vertical="justify" wrapText="1"/>
      <protection hidden="1"/>
    </xf>
    <xf numFmtId="164" fontId="26" fillId="0" borderId="22" xfId="1" applyNumberFormat="1" applyFont="1" applyFill="1" applyBorder="1" applyAlignment="1" applyProtection="1">
      <alignment horizontal="right" vertical="center"/>
      <protection hidden="1"/>
    </xf>
    <xf numFmtId="173" fontId="5" fillId="0" borderId="0" xfId="25" applyNumberFormat="1" applyFont="1" applyFill="1" applyAlignment="1" applyProtection="1">
      <alignment horizontal="left" vertical="center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70" fontId="15" fillId="0" borderId="12" xfId="1" applyNumberFormat="1" applyFont="1" applyFill="1" applyBorder="1" applyAlignment="1" applyProtection="1">
      <alignment horizontal="left" vertical="top" wrapText="1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7" xfId="1" applyNumberFormat="1" applyFont="1" applyFill="1" applyBorder="1" applyAlignment="1" applyProtection="1">
      <alignment horizontal="left" vertical="top" wrapText="1"/>
      <protection hidden="1"/>
    </xf>
    <xf numFmtId="169" fontId="7" fillId="0" borderId="22" xfId="1" applyNumberFormat="1" applyFont="1" applyFill="1" applyBorder="1" applyAlignment="1" applyProtection="1">
      <alignment horizontal="left" vertical="top" wrapText="1"/>
      <protection hidden="1"/>
    </xf>
    <xf numFmtId="168" fontId="7" fillId="0" borderId="22" xfId="1" applyNumberFormat="1" applyFont="1" applyFill="1" applyBorder="1" applyAlignment="1" applyProtection="1">
      <alignment horizontal="left" vertical="top" wrapText="1"/>
      <protection hidden="1"/>
    </xf>
    <xf numFmtId="168" fontId="15" fillId="0" borderId="22" xfId="1" applyNumberFormat="1" applyFont="1" applyFill="1" applyBorder="1" applyAlignment="1" applyProtection="1">
      <alignment horizontal="left" vertical="top" wrapText="1"/>
      <protection hidden="1"/>
    </xf>
    <xf numFmtId="168" fontId="26" fillId="0" borderId="22" xfId="1" applyNumberFormat="1" applyFont="1" applyFill="1" applyBorder="1" applyAlignment="1" applyProtection="1">
      <alignment horizontal="left" vertical="top" wrapText="1"/>
      <protection hidden="1"/>
    </xf>
    <xf numFmtId="164" fontId="7" fillId="8" borderId="21" xfId="1" applyNumberFormat="1" applyFont="1" applyFill="1" applyBorder="1" applyAlignment="1" applyProtection="1">
      <alignment horizontal="right" vertical="center"/>
      <protection hidden="1"/>
    </xf>
    <xf numFmtId="164" fontId="15" fillId="8" borderId="21" xfId="1" applyNumberFormat="1" applyFont="1" applyFill="1" applyBorder="1" applyAlignment="1" applyProtection="1">
      <alignment horizontal="right" vertical="center"/>
      <protection hidden="1"/>
    </xf>
    <xf numFmtId="0" fontId="4" fillId="0" borderId="11" xfId="1" applyNumberFormat="1" applyFont="1" applyFill="1" applyBorder="1" applyAlignment="1" applyProtection="1">
      <alignment horizontal="right" vertical="center"/>
      <protection hidden="1"/>
    </xf>
    <xf numFmtId="164" fontId="7" fillId="8" borderId="37" xfId="1" applyNumberFormat="1" applyFont="1" applyFill="1" applyBorder="1" applyAlignment="1" applyProtection="1">
      <alignment horizontal="right" vertical="center"/>
      <protection hidden="1"/>
    </xf>
    <xf numFmtId="164" fontId="7" fillId="8" borderId="43" xfId="1" applyNumberFormat="1" applyFont="1" applyFill="1" applyBorder="1" applyAlignment="1" applyProtection="1">
      <alignment horizontal="right" vertical="center"/>
      <protection hidden="1"/>
    </xf>
    <xf numFmtId="164" fontId="35" fillId="8" borderId="21" xfId="1" applyNumberFormat="1" applyFont="1" applyFill="1" applyBorder="1" applyAlignment="1" applyProtection="1">
      <alignment horizontal="right" vertical="justify" wrapText="1"/>
      <protection hidden="1"/>
    </xf>
    <xf numFmtId="164" fontId="35" fillId="8" borderId="22" xfId="1" applyNumberFormat="1" applyFont="1" applyFill="1" applyBorder="1" applyAlignment="1" applyProtection="1">
      <alignment horizontal="right" vertical="justify" wrapText="1"/>
      <protection hidden="1"/>
    </xf>
    <xf numFmtId="164" fontId="7" fillId="8" borderId="27" xfId="1" applyNumberFormat="1" applyFont="1" applyFill="1" applyBorder="1" applyAlignment="1" applyProtection="1">
      <alignment horizontal="right" vertical="center"/>
      <protection hidden="1"/>
    </xf>
    <xf numFmtId="164" fontId="7" fillId="8" borderId="41" xfId="1" applyNumberFormat="1" applyFont="1" applyFill="1" applyBorder="1" applyAlignment="1" applyProtection="1">
      <alignment horizontal="right" vertical="center"/>
      <protection hidden="1"/>
    </xf>
    <xf numFmtId="164" fontId="5" fillId="8" borderId="21" xfId="1" applyNumberFormat="1" applyFont="1" applyFill="1" applyBorder="1" applyAlignment="1" applyProtection="1">
      <alignment horizontal="right" vertical="justify" wrapText="1"/>
      <protection hidden="1"/>
    </xf>
    <xf numFmtId="164" fontId="5" fillId="8" borderId="22" xfId="1" applyNumberFormat="1" applyFont="1" applyFill="1" applyBorder="1" applyAlignment="1" applyProtection="1">
      <alignment horizontal="right" vertical="justify" wrapText="1"/>
      <protection hidden="1"/>
    </xf>
    <xf numFmtId="164" fontId="7" fillId="8" borderId="29" xfId="1" applyNumberFormat="1" applyFont="1" applyFill="1" applyBorder="1" applyAlignment="1" applyProtection="1">
      <alignment horizontal="right" vertical="center"/>
      <protection hidden="1"/>
    </xf>
    <xf numFmtId="164" fontId="15" fillId="8" borderId="27" xfId="1" applyNumberFormat="1" applyFont="1" applyFill="1" applyBorder="1" applyAlignment="1" applyProtection="1">
      <alignment horizontal="right" vertical="center"/>
      <protection hidden="1"/>
    </xf>
    <xf numFmtId="164" fontId="15" fillId="8" borderId="29" xfId="1" applyNumberFormat="1" applyFont="1" applyFill="1" applyBorder="1" applyAlignment="1" applyProtection="1">
      <alignment horizontal="right" vertical="center"/>
      <protection hidden="1"/>
    </xf>
    <xf numFmtId="164" fontId="23" fillId="8" borderId="37" xfId="1" applyNumberFormat="1" applyFont="1" applyFill="1" applyBorder="1" applyAlignment="1" applyProtection="1">
      <alignment horizontal="right" vertical="center"/>
      <protection hidden="1"/>
    </xf>
    <xf numFmtId="164" fontId="23" fillId="8" borderId="40" xfId="1" applyNumberFormat="1" applyFont="1" applyFill="1" applyBorder="1" applyAlignment="1" applyProtection="1">
      <alignment horizontal="right" vertical="center"/>
      <protection hidden="1"/>
    </xf>
    <xf numFmtId="164" fontId="7" fillId="8" borderId="40" xfId="1" applyNumberFormat="1" applyFont="1" applyFill="1" applyBorder="1" applyAlignment="1" applyProtection="1">
      <alignment horizontal="right" vertical="center"/>
      <protection hidden="1"/>
    </xf>
    <xf numFmtId="164" fontId="23" fillId="8" borderId="37" xfId="8" applyNumberFormat="1" applyFont="1" applyFill="1" applyBorder="1" applyAlignment="1" applyProtection="1">
      <alignment horizontal="right" vertical="center"/>
      <protection hidden="1"/>
    </xf>
    <xf numFmtId="164" fontId="23" fillId="8" borderId="40" xfId="8" applyNumberFormat="1" applyFont="1" applyFill="1" applyBorder="1" applyAlignment="1" applyProtection="1">
      <alignment horizontal="right" vertical="center"/>
      <protection hidden="1"/>
    </xf>
    <xf numFmtId="164" fontId="20" fillId="8" borderId="37" xfId="8" applyNumberFormat="1" applyFont="1" applyFill="1" applyBorder="1" applyAlignment="1" applyProtection="1">
      <alignment horizontal="right" vertical="center"/>
      <protection hidden="1"/>
    </xf>
    <xf numFmtId="164" fontId="20" fillId="8" borderId="40" xfId="8" applyNumberFormat="1" applyFont="1" applyFill="1" applyBorder="1" applyAlignment="1" applyProtection="1">
      <alignment horizontal="right" vertical="center"/>
      <protection hidden="1"/>
    </xf>
    <xf numFmtId="0" fontId="7" fillId="8" borderId="22" xfId="0" applyFont="1" applyFill="1" applyBorder="1" applyAlignment="1" applyProtection="1">
      <alignment horizontal="center"/>
    </xf>
    <xf numFmtId="0" fontId="37" fillId="8" borderId="27" xfId="0" applyFont="1" applyFill="1" applyBorder="1" applyAlignment="1" applyProtection="1">
      <alignment horizontal="center"/>
    </xf>
    <xf numFmtId="0" fontId="37" fillId="8" borderId="22" xfId="0" applyFont="1" applyFill="1" applyBorder="1" applyAlignment="1" applyProtection="1">
      <alignment horizontal="center"/>
    </xf>
    <xf numFmtId="0" fontId="9" fillId="8" borderId="21" xfId="0" applyFont="1" applyFill="1" applyBorder="1" applyAlignment="1" applyProtection="1">
      <alignment horizontal="center"/>
    </xf>
    <xf numFmtId="0" fontId="9" fillId="8" borderId="22" xfId="0" applyFont="1" applyFill="1" applyBorder="1" applyAlignment="1" applyProtection="1">
      <alignment horizontal="center"/>
    </xf>
    <xf numFmtId="164" fontId="7" fillId="8" borderId="38" xfId="1" applyNumberFormat="1" applyFont="1" applyFill="1" applyBorder="1" applyAlignment="1" applyProtection="1">
      <alignment horizontal="right" vertical="center"/>
      <protection hidden="1"/>
    </xf>
    <xf numFmtId="0" fontId="7" fillId="8" borderId="22" xfId="0" applyFont="1" applyFill="1" applyBorder="1" applyAlignment="1" applyProtection="1">
      <alignment horizontal="center" vertical="center"/>
    </xf>
    <xf numFmtId="164" fontId="23" fillId="8" borderId="27" xfId="1" applyNumberFormat="1" applyFont="1" applyFill="1" applyBorder="1" applyAlignment="1" applyProtection="1">
      <alignment horizontal="right" vertical="center"/>
      <protection hidden="1"/>
    </xf>
    <xf numFmtId="164" fontId="15" fillId="8" borderId="22" xfId="1" applyNumberFormat="1" applyFont="1" applyFill="1" applyBorder="1" applyAlignment="1" applyProtection="1">
      <alignment horizontal="right" vertical="center"/>
      <protection hidden="1"/>
    </xf>
    <xf numFmtId="164" fontId="15" fillId="8" borderId="43" xfId="1" applyNumberFormat="1" applyFont="1" applyFill="1" applyBorder="1" applyAlignment="1" applyProtection="1">
      <alignment horizontal="right" vertical="center"/>
      <protection hidden="1"/>
    </xf>
    <xf numFmtId="164" fontId="23" fillId="8" borderId="29" xfId="1" applyNumberFormat="1" applyFont="1" applyFill="1" applyBorder="1" applyAlignment="1" applyProtection="1">
      <alignment horizontal="right" vertical="center"/>
      <protection hidden="1"/>
    </xf>
    <xf numFmtId="164" fontId="23" fillId="8" borderId="41" xfId="1" applyNumberFormat="1" applyFont="1" applyFill="1" applyBorder="1" applyAlignment="1" applyProtection="1">
      <alignment horizontal="right" vertical="center"/>
      <protection hidden="1"/>
    </xf>
    <xf numFmtId="164" fontId="5" fillId="8" borderId="27" xfId="1" applyNumberFormat="1" applyFont="1" applyFill="1" applyBorder="1" applyAlignment="1" applyProtection="1">
      <alignment horizontal="right" vertical="justify" wrapText="1"/>
      <protection hidden="1"/>
    </xf>
    <xf numFmtId="164" fontId="5" fillId="8" borderId="26" xfId="1" applyNumberFormat="1" applyFont="1" applyFill="1" applyBorder="1" applyAlignment="1" applyProtection="1">
      <alignment horizontal="right" vertical="justify" wrapText="1"/>
      <protection hidden="1"/>
    </xf>
    <xf numFmtId="165" fontId="5" fillId="8" borderId="23" xfId="1" applyNumberFormat="1" applyFont="1" applyFill="1" applyBorder="1" applyAlignment="1" applyProtection="1">
      <alignment horizontal="center" vertical="justify" wrapText="1"/>
      <protection hidden="1"/>
    </xf>
    <xf numFmtId="165" fontId="5" fillId="8" borderId="28" xfId="1" applyNumberFormat="1" applyFont="1" applyFill="1" applyBorder="1" applyAlignment="1" applyProtection="1">
      <alignment horizontal="center" vertical="justify" wrapText="1"/>
      <protection hidden="1"/>
    </xf>
    <xf numFmtId="167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1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57" xfId="1" applyNumberFormat="1" applyFont="1" applyFill="1" applyBorder="1" applyAlignment="1" applyProtection="1">
      <alignment horizontal="center" vertical="justify" wrapText="1"/>
      <protection hidden="1"/>
    </xf>
    <xf numFmtId="168" fontId="19" fillId="0" borderId="42" xfId="1" applyNumberFormat="1" applyFont="1" applyFill="1" applyBorder="1" applyAlignment="1" applyProtection="1">
      <alignment horizontal="center" vertical="center"/>
      <protection hidden="1"/>
    </xf>
    <xf numFmtId="165" fontId="19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35" xfId="1" applyNumberFormat="1" applyFont="1" applyFill="1" applyBorder="1" applyAlignment="1" applyProtection="1">
      <alignment horizontal="center" vertical="justify" wrapText="1"/>
      <protection hidden="1"/>
    </xf>
    <xf numFmtId="166" fontId="7" fillId="0" borderId="39" xfId="1" applyNumberFormat="1" applyFont="1" applyFill="1" applyBorder="1" applyAlignment="1" applyProtection="1">
      <alignment horizontal="center" vertical="justify" wrapText="1"/>
      <protection hidden="1"/>
    </xf>
    <xf numFmtId="0" fontId="9" fillId="0" borderId="37" xfId="0" applyFont="1" applyFill="1" applyBorder="1" applyAlignment="1" applyProtection="1">
      <alignment horizontal="center"/>
    </xf>
    <xf numFmtId="164" fontId="15" fillId="0" borderId="37" xfId="1" applyNumberFormat="1" applyFont="1" applyFill="1" applyBorder="1" applyAlignment="1" applyProtection="1">
      <alignment horizontal="right" vertical="center"/>
      <protection hidden="1"/>
    </xf>
    <xf numFmtId="168" fontId="15" fillId="0" borderId="35" xfId="1" applyNumberFormat="1" applyFont="1" applyFill="1" applyBorder="1" applyAlignment="1" applyProtection="1">
      <alignment horizontal="center" vertical="center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41" xfId="1" applyNumberFormat="1" applyFont="1" applyFill="1" applyBorder="1" applyAlignment="1" applyProtection="1">
      <alignment horizontal="center" vertical="center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7" xfId="1" applyNumberFormat="1" applyFont="1" applyFill="1" applyBorder="1" applyAlignment="1" applyProtection="1">
      <alignment horizontal="left" vertical="top" wrapText="1"/>
      <protection hidden="1"/>
    </xf>
    <xf numFmtId="169" fontId="7" fillId="0" borderId="22" xfId="1" applyNumberFormat="1" applyFont="1" applyFill="1" applyBorder="1" applyAlignment="1" applyProtection="1">
      <alignment horizontal="left" vertical="top" wrapText="1"/>
      <protection hidden="1"/>
    </xf>
    <xf numFmtId="164" fontId="33" fillId="8" borderId="21" xfId="1" applyNumberFormat="1" applyFont="1" applyFill="1" applyBorder="1" applyAlignment="1" applyProtection="1">
      <alignment horizontal="right" vertical="justify" wrapText="1"/>
      <protection hidden="1"/>
    </xf>
    <xf numFmtId="0" fontId="40" fillId="0" borderId="4" xfId="0" applyFont="1" applyBorder="1" applyAlignment="1">
      <alignment horizontal="justify" wrapText="1"/>
    </xf>
    <xf numFmtId="0" fontId="40" fillId="0" borderId="5" xfId="0" applyFont="1" applyBorder="1" applyAlignment="1">
      <alignment horizontal="justify" wrapText="1"/>
    </xf>
    <xf numFmtId="0" fontId="40" fillId="0" borderId="24" xfId="0" applyFont="1" applyBorder="1" applyAlignment="1">
      <alignment horizontal="justify" wrapText="1"/>
    </xf>
    <xf numFmtId="0" fontId="44" fillId="0" borderId="14" xfId="0" applyFont="1" applyBorder="1" applyAlignment="1">
      <alignment horizontal="justify" vertical="top" wrapText="1"/>
    </xf>
    <xf numFmtId="0" fontId="44" fillId="0" borderId="4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justify" vertical="top" wrapText="1"/>
    </xf>
    <xf numFmtId="0" fontId="7" fillId="0" borderId="60" xfId="18" applyFont="1" applyBorder="1" applyAlignment="1">
      <alignment horizontal="center" vertical="top" wrapText="1"/>
    </xf>
    <xf numFmtId="0" fontId="7" fillId="0" borderId="33" xfId="18" applyFont="1" applyBorder="1" applyAlignment="1">
      <alignment horizontal="center" vertical="top" wrapText="1"/>
    </xf>
    <xf numFmtId="0" fontId="7" fillId="0" borderId="53" xfId="18" applyFont="1" applyBorder="1" applyAlignment="1">
      <alignment horizontal="center" vertical="top" wrapText="1"/>
    </xf>
    <xf numFmtId="0" fontId="9" fillId="0" borderId="0" xfId="22" applyFont="1" applyFill="1" applyAlignment="1" applyProtection="1">
      <alignment horizontal="center"/>
    </xf>
    <xf numFmtId="0" fontId="9" fillId="0" borderId="0" xfId="22" applyFont="1" applyFill="1" applyAlignment="1" applyProtection="1">
      <alignment horizontal="center" wrapText="1"/>
    </xf>
    <xf numFmtId="0" fontId="7" fillId="0" borderId="0" xfId="18" applyFont="1" applyAlignment="1">
      <alignment horizontal="center" wrapText="1"/>
    </xf>
    <xf numFmtId="0" fontId="43" fillId="0" borderId="14" xfId="0" applyFont="1" applyBorder="1" applyAlignment="1">
      <alignment horizontal="justify" wrapText="1"/>
    </xf>
    <xf numFmtId="0" fontId="43" fillId="0" borderId="15" xfId="0" applyFont="1" applyBorder="1" applyAlignment="1">
      <alignment horizontal="justify" wrapText="1"/>
    </xf>
    <xf numFmtId="0" fontId="46" fillId="0" borderId="0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4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15" fillId="0" borderId="18" xfId="18" applyFont="1" applyBorder="1" applyAlignment="1">
      <alignment horizontal="center" vertical="center" wrapText="1"/>
    </xf>
    <xf numFmtId="0" fontId="7" fillId="0" borderId="20" xfId="18" applyFont="1" applyBorder="1" applyAlignment="1">
      <alignment horizontal="center" vertical="center" wrapText="1"/>
    </xf>
    <xf numFmtId="0" fontId="15" fillId="0" borderId="22" xfId="18" applyFont="1" applyBorder="1" applyAlignment="1">
      <alignment horizontal="center" wrapText="1"/>
    </xf>
    <xf numFmtId="0" fontId="44" fillId="0" borderId="1" xfId="0" applyFont="1" applyBorder="1" applyAlignment="1">
      <alignment horizontal="center" vertical="top" wrapText="1"/>
    </xf>
    <xf numFmtId="0" fontId="35" fillId="0" borderId="22" xfId="18" applyFont="1" applyFill="1" applyBorder="1" applyAlignment="1">
      <alignment horizontal="center" vertical="center" wrapText="1"/>
    </xf>
    <xf numFmtId="0" fontId="51" fillId="0" borderId="0" xfId="22" applyFont="1" applyFill="1" applyAlignment="1" applyProtection="1">
      <alignment horizontal="center"/>
    </xf>
    <xf numFmtId="0" fontId="38" fillId="0" borderId="58" xfId="18" applyFont="1" applyFill="1" applyBorder="1" applyAlignment="1">
      <alignment horizontal="center" vertical="center" wrapText="1"/>
    </xf>
    <xf numFmtId="0" fontId="5" fillId="0" borderId="58" xfId="18" applyFont="1" applyFill="1" applyBorder="1" applyAlignment="1">
      <alignment horizontal="center" vertical="center" wrapText="1"/>
    </xf>
    <xf numFmtId="0" fontId="7" fillId="0" borderId="0" xfId="18" applyFont="1" applyFill="1" applyAlignment="1" applyProtection="1">
      <alignment horizontal="center"/>
    </xf>
    <xf numFmtId="0" fontId="20" fillId="0" borderId="0" xfId="18" applyFont="1" applyFill="1" applyAlignment="1" applyProtection="1">
      <alignment horizontal="center"/>
    </xf>
    <xf numFmtId="173" fontId="5" fillId="0" borderId="0" xfId="25" applyNumberFormat="1" applyFont="1" applyFill="1" applyBorder="1" applyAlignment="1" applyProtection="1">
      <alignment horizontal="center" vertical="center"/>
    </xf>
    <xf numFmtId="173" fontId="14" fillId="0" borderId="0" xfId="25" applyNumberFormat="1" applyFont="1" applyFill="1" applyBorder="1" applyAlignment="1" applyProtection="1">
      <alignment horizontal="center" vertical="center"/>
    </xf>
    <xf numFmtId="173" fontId="14" fillId="0" borderId="0" xfId="25" applyNumberFormat="1" applyFont="1" applyFill="1" applyBorder="1" applyAlignment="1" applyProtection="1">
      <alignment horizontal="left" vertical="center" wrapText="1"/>
    </xf>
    <xf numFmtId="49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1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35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59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5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20" fillId="0" borderId="0" xfId="1" applyNumberFormat="1" applyFont="1" applyFill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3" xfId="1" applyNumberFormat="1" applyFont="1" applyFill="1" applyBorder="1" applyAlignment="1" applyProtection="1">
      <alignment horizontal="left" vertical="justify" wrapText="1"/>
      <protection hidden="1"/>
    </xf>
    <xf numFmtId="49" fontId="5" fillId="7" borderId="47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35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2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0" fillId="0" borderId="0" xfId="0" applyAlignment="1"/>
    <xf numFmtId="0" fontId="0" fillId="0" borderId="35" xfId="0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49" fontId="5" fillId="0" borderId="35" xfId="1" applyNumberFormat="1" applyFont="1" applyFill="1" applyBorder="1" applyAlignment="1" applyProtection="1">
      <alignment vertical="justify" wrapText="1"/>
      <protection hidden="1"/>
    </xf>
    <xf numFmtId="49" fontId="5" fillId="0" borderId="23" xfId="1" applyNumberFormat="1" applyFont="1" applyFill="1" applyBorder="1" applyAlignment="1" applyProtection="1">
      <alignment vertical="justify" wrapText="1"/>
      <protection hidden="1"/>
    </xf>
    <xf numFmtId="49" fontId="5" fillId="6" borderId="47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47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center" vertical="justify" wrapText="1"/>
      <protection hidden="1"/>
    </xf>
    <xf numFmtId="49" fontId="35" fillId="0" borderId="14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45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61" xfId="1" applyNumberFormat="1" applyFont="1" applyFill="1" applyBorder="1" applyAlignment="1" applyProtection="1">
      <alignment horizontal="left" vertical="justify" wrapText="1"/>
      <protection hidden="1"/>
    </xf>
    <xf numFmtId="167" fontId="33" fillId="6" borderId="48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30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62" xfId="1" applyNumberFormat="1" applyFont="1" applyFill="1" applyBorder="1" applyAlignment="1" applyProtection="1">
      <alignment horizontal="center" vertical="justify" wrapText="1"/>
      <protection hidden="1"/>
    </xf>
    <xf numFmtId="49" fontId="5" fillId="6" borderId="60" xfId="1" applyNumberFormat="1" applyFont="1" applyFill="1" applyBorder="1" applyAlignment="1" applyProtection="1">
      <alignment horizontal="left" vertical="justify" wrapText="1"/>
      <protection hidden="1"/>
    </xf>
    <xf numFmtId="49" fontId="33" fillId="3" borderId="35" xfId="1" applyNumberFormat="1" applyFont="1" applyFill="1" applyBorder="1" applyAlignment="1" applyProtection="1">
      <alignment horizontal="left" vertical="justify" wrapText="1"/>
      <protection hidden="1"/>
    </xf>
    <xf numFmtId="49" fontId="33" fillId="3" borderId="23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5" xfId="0" applyBorder="1" applyAlignment="1">
      <alignment vertical="center" wrapText="1"/>
    </xf>
    <xf numFmtId="165" fontId="15" fillId="0" borderId="22" xfId="1" applyNumberFormat="1" applyFont="1" applyFill="1" applyBorder="1" applyAlignment="1" applyProtection="1">
      <alignment horizontal="center" vertical="center"/>
      <protection hidden="1"/>
    </xf>
    <xf numFmtId="165" fontId="15" fillId="0" borderId="21" xfId="1" applyNumberFormat="1" applyFont="1" applyFill="1" applyBorder="1" applyAlignment="1" applyProtection="1">
      <alignment horizontal="center" vertical="center"/>
      <protection hidden="1"/>
    </xf>
    <xf numFmtId="170" fontId="7" fillId="0" borderId="47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70" fontId="15" fillId="0" borderId="47" xfId="1" applyNumberFormat="1" applyFont="1" applyFill="1" applyBorder="1" applyAlignment="1" applyProtection="1">
      <alignment horizontal="left" vertical="top" wrapText="1"/>
      <protection hidden="1"/>
    </xf>
    <xf numFmtId="170" fontId="15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2" xfId="1" applyNumberFormat="1" applyFont="1" applyFill="1" applyBorder="1" applyAlignment="1" applyProtection="1">
      <alignment horizontal="center" vertical="center"/>
      <protection hidden="1"/>
    </xf>
    <xf numFmtId="165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15" fillId="0" borderId="59" xfId="1" applyNumberFormat="1" applyFont="1" applyFill="1" applyBorder="1" applyAlignment="1" applyProtection="1">
      <alignment horizontal="left" vertical="top" wrapText="1"/>
      <protection hidden="1"/>
    </xf>
    <xf numFmtId="170" fontId="15" fillId="0" borderId="7" xfId="1" applyNumberFormat="1" applyFont="1" applyFill="1" applyBorder="1" applyAlignment="1" applyProtection="1">
      <alignment horizontal="left" vertical="top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73" fontId="5" fillId="0" borderId="21" xfId="24" applyNumberFormat="1" applyFont="1" applyBorder="1" applyAlignment="1" applyProtection="1">
      <alignment horizontal="center" vertical="center"/>
      <protection locked="0"/>
    </xf>
    <xf numFmtId="173" fontId="5" fillId="0" borderId="11" xfId="24" applyNumberFormat="1" applyFont="1" applyBorder="1" applyAlignment="1" applyProtection="1">
      <alignment horizontal="center" vertical="center"/>
      <protection locked="0"/>
    </xf>
    <xf numFmtId="0" fontId="17" fillId="0" borderId="14" xfId="1" applyNumberFormat="1" applyFont="1" applyFill="1" applyBorder="1" applyAlignment="1" applyProtection="1">
      <alignment horizontal="center" vertical="center"/>
      <protection hidden="1"/>
    </xf>
    <xf numFmtId="0" fontId="17" fillId="0" borderId="15" xfId="1" applyNumberFormat="1" applyFont="1" applyFill="1" applyBorder="1" applyAlignment="1" applyProtection="1">
      <alignment horizontal="center" vertical="center"/>
      <protection hidden="1"/>
    </xf>
    <xf numFmtId="0" fontId="17" fillId="0" borderId="4" xfId="1" applyNumberFormat="1" applyFont="1" applyFill="1" applyBorder="1" applyAlignment="1" applyProtection="1">
      <alignment horizontal="center" vertical="center"/>
      <protection hidden="1"/>
    </xf>
    <xf numFmtId="165" fontId="15" fillId="0" borderId="19" xfId="1" applyNumberFormat="1" applyFont="1" applyFill="1" applyBorder="1" applyAlignment="1" applyProtection="1">
      <alignment horizontal="center" vertical="center"/>
      <protection hidden="1"/>
    </xf>
    <xf numFmtId="165" fontId="15" fillId="0" borderId="18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 vertical="top"/>
    </xf>
    <xf numFmtId="164" fontId="19" fillId="0" borderId="21" xfId="1" applyNumberFormat="1" applyFont="1" applyFill="1" applyBorder="1" applyAlignment="1" applyProtection="1">
      <alignment horizontal="center"/>
      <protection hidden="1"/>
    </xf>
    <xf numFmtId="164" fontId="19" fillId="0" borderId="23" xfId="1" applyNumberFormat="1" applyFont="1" applyFill="1" applyBorder="1" applyAlignment="1" applyProtection="1">
      <alignment horizontal="center"/>
      <protection hidden="1"/>
    </xf>
    <xf numFmtId="0" fontId="20" fillId="0" borderId="0" xfId="1" applyNumberFormat="1" applyFont="1" applyFill="1" applyAlignment="1" applyProtection="1">
      <alignment horizontal="left"/>
      <protection hidden="1"/>
    </xf>
    <xf numFmtId="168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47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2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8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7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48" fillId="0" borderId="35" xfId="0" applyFont="1" applyBorder="1"/>
    <xf numFmtId="0" fontId="48" fillId="0" borderId="23" xfId="0" applyFont="1" applyBorder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7" xfId="1" applyNumberFormat="1" applyFont="1" applyFill="1" applyBorder="1" applyAlignment="1" applyProtection="1">
      <alignment horizontal="left" vertical="center" wrapText="1"/>
      <protection hidden="1"/>
    </xf>
    <xf numFmtId="168" fontId="20" fillId="0" borderId="22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7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38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37" xfId="8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165" fontId="20" fillId="0" borderId="22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1" xfId="8" applyNumberFormat="1" applyFont="1" applyFill="1" applyBorder="1" applyAlignment="1" applyProtection="1">
      <alignment horizontal="left" vertical="center" wrapText="1"/>
      <protection hidden="1"/>
    </xf>
    <xf numFmtId="168" fontId="7" fillId="0" borderId="22" xfId="8" applyNumberFormat="1" applyFont="1" applyFill="1" applyBorder="1" applyAlignment="1" applyProtection="1">
      <alignment horizontal="left" vertical="center" wrapText="1"/>
      <protection hidden="1"/>
    </xf>
    <xf numFmtId="169" fontId="7" fillId="0" borderId="47" xfId="1" applyNumberFormat="1" applyFont="1" applyFill="1" applyBorder="1" applyAlignment="1" applyProtection="1">
      <alignment horizontal="left" vertical="top" wrapText="1"/>
      <protection hidden="1"/>
    </xf>
    <xf numFmtId="169" fontId="7" fillId="0" borderId="22" xfId="1" applyNumberFormat="1" applyFont="1" applyFill="1" applyBorder="1" applyAlignment="1" applyProtection="1">
      <alignment horizontal="left" vertical="top" wrapText="1"/>
      <protection hidden="1"/>
    </xf>
    <xf numFmtId="168" fontId="7" fillId="0" borderId="22" xfId="1" applyNumberFormat="1" applyFont="1" applyFill="1" applyBorder="1" applyAlignment="1" applyProtection="1">
      <alignment horizontal="left" vertical="top" wrapText="1"/>
      <protection hidden="1"/>
    </xf>
    <xf numFmtId="168" fontId="7" fillId="0" borderId="41" xfId="1" applyNumberFormat="1" applyFont="1" applyFill="1" applyBorder="1" applyAlignment="1" applyProtection="1">
      <alignment horizontal="left" vertical="top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8" fontId="26" fillId="0" borderId="22" xfId="1" applyNumberFormat="1" applyFont="1" applyFill="1" applyBorder="1" applyAlignment="1" applyProtection="1">
      <alignment horizontal="left" vertical="top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168" fontId="15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41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22" xfId="1" applyNumberFormat="1" applyFont="1" applyFill="1" applyBorder="1" applyAlignment="1" applyProtection="1">
      <alignment horizontal="left" vertical="top" wrapText="1"/>
      <protection hidden="1"/>
    </xf>
    <xf numFmtId="168" fontId="15" fillId="0" borderId="41" xfId="1" applyNumberFormat="1" applyFont="1" applyFill="1" applyBorder="1" applyAlignment="1" applyProtection="1">
      <alignment horizontal="left" vertical="top" wrapText="1"/>
      <protection hidden="1"/>
    </xf>
    <xf numFmtId="168" fontId="26" fillId="0" borderId="41" xfId="1" applyNumberFormat="1" applyFont="1" applyFill="1" applyBorder="1" applyAlignment="1" applyProtection="1">
      <alignment horizontal="left" vertical="top" wrapText="1"/>
      <protection hidden="1"/>
    </xf>
    <xf numFmtId="0" fontId="20" fillId="0" borderId="42" xfId="18" applyFont="1" applyBorder="1" applyAlignment="1">
      <alignment horizontal="right"/>
    </xf>
    <xf numFmtId="0" fontId="20" fillId="0" borderId="22" xfId="18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/>
    </xf>
    <xf numFmtId="0" fontId="9" fillId="0" borderId="0" xfId="21" applyFont="1" applyFill="1" applyAlignment="1" applyProtection="1">
      <alignment horizontal="left" wrapText="1"/>
    </xf>
    <xf numFmtId="0" fontId="20" fillId="0" borderId="0" xfId="18" applyFont="1" applyAlignment="1">
      <alignment horizontal="center" wrapText="1"/>
    </xf>
    <xf numFmtId="0" fontId="7" fillId="0" borderId="0" xfId="18" applyFont="1" applyAlignment="1">
      <alignment horizontal="left" vertical="top" wrapText="1"/>
    </xf>
    <xf numFmtId="0" fontId="20" fillId="0" borderId="0" xfId="18" applyFont="1" applyAlignment="1">
      <alignment horizontal="left" vertical="top" wrapText="1"/>
    </xf>
    <xf numFmtId="0" fontId="20" fillId="0" borderId="22" xfId="18" applyFont="1" applyBorder="1" applyAlignment="1">
      <alignment horizontal="center" vertical="top" wrapText="1"/>
    </xf>
    <xf numFmtId="0" fontId="20" fillId="0" borderId="0" xfId="18" applyFont="1" applyAlignment="1">
      <alignment horizontal="center"/>
    </xf>
    <xf numFmtId="0" fontId="7" fillId="0" borderId="0" xfId="18" applyFont="1" applyAlignment="1">
      <alignment horizontal="center" vertical="center" wrapText="1"/>
    </xf>
    <xf numFmtId="0" fontId="20" fillId="0" borderId="0" xfId="18" applyFont="1" applyAlignment="1">
      <alignment horizontal="center" vertical="center" wrapText="1"/>
    </xf>
    <xf numFmtId="0" fontId="27" fillId="0" borderId="0" xfId="18" applyAlignment="1">
      <alignment horizontal="center"/>
    </xf>
    <xf numFmtId="0" fontId="7" fillId="0" borderId="0" xfId="18" applyFont="1" applyAlignment="1">
      <alignment horizontal="center"/>
    </xf>
  </cellXfs>
  <cellStyles count="28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18"/>
    <cellStyle name="Обычный 3 2" xfId="19"/>
    <cellStyle name="Обычный 3 3" xfId="20"/>
    <cellStyle name="Обычный 8" xfId="21"/>
    <cellStyle name="Обычный 8 2" xfId="22"/>
    <cellStyle name="Обычный_источники" xfId="23"/>
    <cellStyle name="Финансовый" xfId="24" builtinId="3"/>
    <cellStyle name="Финансовый 2" xfId="25"/>
    <cellStyle name="Финансовый 4" xfId="26"/>
    <cellStyle name="Финансовый 4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SheetLayoutView="100" workbookViewId="0">
      <selection activeCell="A4" sqref="A4"/>
    </sheetView>
  </sheetViews>
  <sheetFormatPr defaultColWidth="9.109375" defaultRowHeight="13.2"/>
  <cols>
    <col min="1" max="1" width="29" style="431" customWidth="1"/>
    <col min="2" max="2" width="49.109375" style="305" customWidth="1"/>
    <col min="3" max="3" width="16.5546875" style="305" customWidth="1"/>
    <col min="4" max="4" width="5.44140625" style="305" customWidth="1"/>
    <col min="5" max="16384" width="9.109375" style="305"/>
  </cols>
  <sheetData>
    <row r="1" spans="1:4">
      <c r="B1" s="701" t="s">
        <v>292</v>
      </c>
      <c r="C1" s="701"/>
      <c r="D1" s="429"/>
    </row>
    <row r="2" spans="1:4">
      <c r="B2" s="701" t="s">
        <v>460</v>
      </c>
      <c r="C2" s="701"/>
      <c r="D2" s="429"/>
    </row>
    <row r="3" spans="1:4" ht="12.75" customHeight="1">
      <c r="B3" s="702" t="s">
        <v>291</v>
      </c>
      <c r="C3" s="702"/>
      <c r="D3" s="430"/>
    </row>
    <row r="4" spans="1:4">
      <c r="B4" s="701" t="s">
        <v>597</v>
      </c>
      <c r="C4" s="701"/>
      <c r="D4" s="429"/>
    </row>
    <row r="5" spans="1:4" ht="66.75" customHeight="1">
      <c r="A5" s="703" t="s">
        <v>583</v>
      </c>
      <c r="B5" s="703"/>
      <c r="C5" s="703"/>
      <c r="D5" s="443"/>
    </row>
    <row r="6" spans="1:4" ht="14.25" customHeight="1">
      <c r="A6" s="444"/>
      <c r="B6" s="445"/>
      <c r="C6" s="445"/>
      <c r="D6" s="445"/>
    </row>
    <row r="7" spans="1:4" ht="15.6">
      <c r="C7" s="455" t="s">
        <v>127</v>
      </c>
    </row>
    <row r="8" spans="1:4" ht="31.8" thickBot="1">
      <c r="A8" s="446" t="s">
        <v>128</v>
      </c>
      <c r="B8" s="447" t="s">
        <v>129</v>
      </c>
      <c r="C8" s="447" t="s">
        <v>130</v>
      </c>
    </row>
    <row r="9" spans="1:4" ht="16.2" thickBot="1">
      <c r="A9" s="695" t="s">
        <v>490</v>
      </c>
      <c r="B9" s="696"/>
      <c r="C9" s="697"/>
    </row>
    <row r="10" spans="1:4" ht="16.2" thickBot="1">
      <c r="A10" s="475" t="s">
        <v>491</v>
      </c>
      <c r="B10" s="476" t="s">
        <v>400</v>
      </c>
      <c r="C10" s="477">
        <v>15</v>
      </c>
    </row>
    <row r="11" spans="1:4" ht="18" thickBot="1">
      <c r="A11" s="704" t="s">
        <v>492</v>
      </c>
      <c r="B11" s="705"/>
      <c r="C11" s="447"/>
    </row>
    <row r="12" spans="1:4" ht="15.6" customHeight="1">
      <c r="A12" s="692" t="s">
        <v>493</v>
      </c>
      <c r="B12" s="692" t="s">
        <v>494</v>
      </c>
      <c r="C12" s="698">
        <v>0.59819999999999995</v>
      </c>
    </row>
    <row r="13" spans="1:4" ht="15.6" customHeight="1">
      <c r="A13" s="693"/>
      <c r="B13" s="693"/>
      <c r="C13" s="699"/>
    </row>
    <row r="14" spans="1:4" ht="15.6" customHeight="1">
      <c r="A14" s="693"/>
      <c r="B14" s="693"/>
      <c r="C14" s="699"/>
    </row>
    <row r="15" spans="1:4" ht="16.2" customHeight="1" thickBot="1">
      <c r="A15" s="694"/>
      <c r="B15" s="694"/>
      <c r="C15" s="700"/>
    </row>
    <row r="16" spans="1:4" ht="31.2">
      <c r="A16" s="692" t="s">
        <v>495</v>
      </c>
      <c r="B16" s="478" t="s">
        <v>496</v>
      </c>
      <c r="C16" s="698">
        <v>0.59819999999999995</v>
      </c>
    </row>
    <row r="17" spans="1:3" ht="15.6">
      <c r="A17" s="693"/>
      <c r="B17" s="478" t="s">
        <v>497</v>
      </c>
      <c r="C17" s="699"/>
    </row>
    <row r="18" spans="1:3" ht="16.2" thickBot="1">
      <c r="A18" s="694"/>
      <c r="B18" s="476" t="s">
        <v>498</v>
      </c>
      <c r="C18" s="700"/>
    </row>
    <row r="19" spans="1:3" ht="31.2">
      <c r="A19" s="692" t="s">
        <v>499</v>
      </c>
      <c r="B19" s="479" t="s">
        <v>500</v>
      </c>
      <c r="C19" s="698">
        <v>0.59819999999999995</v>
      </c>
    </row>
    <row r="20" spans="1:3" ht="16.2" thickBot="1">
      <c r="A20" s="694"/>
      <c r="B20" s="476" t="s">
        <v>501</v>
      </c>
      <c r="C20" s="700"/>
    </row>
    <row r="21" spans="1:3" ht="15.6">
      <c r="A21" s="692" t="s">
        <v>502</v>
      </c>
      <c r="B21" s="479" t="s">
        <v>503</v>
      </c>
      <c r="C21" s="698">
        <v>0.59819999999999995</v>
      </c>
    </row>
    <row r="22" spans="1:3" ht="15.6">
      <c r="A22" s="693"/>
      <c r="B22" s="478" t="s">
        <v>504</v>
      </c>
      <c r="C22" s="699"/>
    </row>
    <row r="23" spans="1:3" ht="15.6">
      <c r="A23" s="693"/>
      <c r="B23" s="478" t="s">
        <v>505</v>
      </c>
      <c r="C23" s="699"/>
    </row>
    <row r="24" spans="1:3" ht="15.6">
      <c r="A24" s="693"/>
      <c r="B24" s="478" t="s">
        <v>506</v>
      </c>
      <c r="C24" s="699"/>
    </row>
    <row r="25" spans="1:3" ht="16.2" thickBot="1">
      <c r="A25" s="694"/>
      <c r="B25" s="476" t="s">
        <v>507</v>
      </c>
      <c r="C25" s="700"/>
    </row>
    <row r="26" spans="1:3" ht="16.2" thickBot="1">
      <c r="A26" s="713" t="s">
        <v>508</v>
      </c>
      <c r="B26" s="714"/>
      <c r="C26" s="447"/>
    </row>
    <row r="27" spans="1:3" ht="16.2" thickBot="1">
      <c r="A27" s="480" t="s">
        <v>509</v>
      </c>
      <c r="B27" s="481" t="s">
        <v>402</v>
      </c>
      <c r="C27" s="447">
        <v>50</v>
      </c>
    </row>
    <row r="28" spans="1:3" ht="30.6" customHeight="1">
      <c r="A28" s="711" t="s">
        <v>510</v>
      </c>
      <c r="B28" s="711" t="s">
        <v>511</v>
      </c>
      <c r="C28" s="698">
        <v>45</v>
      </c>
    </row>
    <row r="29" spans="1:3" ht="16.2" customHeight="1" thickBot="1">
      <c r="A29" s="712"/>
      <c r="B29" s="712"/>
      <c r="C29" s="700"/>
    </row>
    <row r="30" spans="1:3" ht="16.2" customHeight="1" thickBot="1">
      <c r="A30" s="708" t="s">
        <v>512</v>
      </c>
      <c r="B30" s="709"/>
      <c r="C30" s="483"/>
    </row>
    <row r="31" spans="1:3" ht="76.95" customHeight="1">
      <c r="A31" s="570" t="s">
        <v>513</v>
      </c>
      <c r="B31" s="479" t="s">
        <v>514</v>
      </c>
      <c r="C31" s="483">
        <v>100</v>
      </c>
    </row>
    <row r="32" spans="1:3" ht="103.2" customHeight="1">
      <c r="A32" s="571" t="s">
        <v>516</v>
      </c>
      <c r="B32" s="571" t="s">
        <v>515</v>
      </c>
      <c r="C32" s="447">
        <v>100</v>
      </c>
    </row>
    <row r="33" spans="1:3" ht="100.95" customHeight="1">
      <c r="A33" s="571" t="s">
        <v>517</v>
      </c>
      <c r="B33" s="571" t="s">
        <v>518</v>
      </c>
      <c r="C33" s="447">
        <v>100</v>
      </c>
    </row>
    <row r="34" spans="1:3" ht="16.2" customHeight="1" thickBot="1">
      <c r="A34" s="706" t="s">
        <v>519</v>
      </c>
      <c r="B34" s="710"/>
      <c r="C34" s="483"/>
    </row>
    <row r="35" spans="1:3" ht="98.4" customHeight="1" thickBot="1">
      <c r="A35" s="484" t="s">
        <v>520</v>
      </c>
      <c r="B35" s="481" t="s">
        <v>521</v>
      </c>
      <c r="C35" s="483">
        <v>100</v>
      </c>
    </row>
    <row r="36" spans="1:3" ht="96.6" customHeight="1" thickBot="1">
      <c r="A36" s="484" t="s">
        <v>522</v>
      </c>
      <c r="B36" s="481" t="s">
        <v>521</v>
      </c>
      <c r="C36" s="483">
        <v>100</v>
      </c>
    </row>
    <row r="37" spans="1:3" ht="111" customHeight="1" thickBot="1">
      <c r="A37" s="485" t="s">
        <v>523</v>
      </c>
      <c r="B37" s="486" t="s">
        <v>524</v>
      </c>
      <c r="C37" s="483">
        <v>100</v>
      </c>
    </row>
    <row r="38" spans="1:3" ht="111" customHeight="1" thickBot="1">
      <c r="A38" s="485" t="s">
        <v>525</v>
      </c>
      <c r="B38" s="486" t="s">
        <v>526</v>
      </c>
      <c r="C38" s="483">
        <v>100</v>
      </c>
    </row>
    <row r="39" spans="1:3" ht="51.6" customHeight="1">
      <c r="A39" s="708" t="s">
        <v>527</v>
      </c>
      <c r="B39" s="709"/>
      <c r="C39" s="447"/>
    </row>
    <row r="40" spans="1:3" ht="54" customHeight="1">
      <c r="A40" s="571" t="s">
        <v>528</v>
      </c>
      <c r="B40" s="571" t="s">
        <v>529</v>
      </c>
      <c r="C40" s="447">
        <v>100</v>
      </c>
    </row>
    <row r="41" spans="1:3" ht="45.6" customHeight="1" thickBot="1">
      <c r="A41" s="706" t="s">
        <v>530</v>
      </c>
      <c r="B41" s="706"/>
      <c r="C41" s="707"/>
    </row>
    <row r="42" spans="1:3" ht="69" customHeight="1" thickBot="1">
      <c r="A42" s="487" t="s">
        <v>531</v>
      </c>
      <c r="B42" s="486" t="s">
        <v>532</v>
      </c>
      <c r="C42" s="483">
        <v>100</v>
      </c>
    </row>
    <row r="43" spans="1:3" ht="30.6" customHeight="1" thickBot="1">
      <c r="A43" s="484" t="s">
        <v>533</v>
      </c>
      <c r="B43" s="486" t="s">
        <v>534</v>
      </c>
      <c r="C43" s="483">
        <v>100</v>
      </c>
    </row>
    <row r="44" spans="1:3" ht="53.4" customHeight="1" thickBot="1">
      <c r="A44" s="484" t="s">
        <v>535</v>
      </c>
      <c r="B44" s="486" t="s">
        <v>536</v>
      </c>
      <c r="C44" s="483">
        <v>100</v>
      </c>
    </row>
    <row r="45" spans="1:3" ht="56.4" customHeight="1" thickBot="1">
      <c r="A45" s="484" t="s">
        <v>537</v>
      </c>
      <c r="B45" s="486" t="s">
        <v>538</v>
      </c>
      <c r="C45" s="483">
        <v>100</v>
      </c>
    </row>
    <row r="46" spans="1:3" ht="108.6" customHeight="1" thickBot="1">
      <c r="A46" s="485" t="s">
        <v>539</v>
      </c>
      <c r="B46" s="486" t="s">
        <v>413</v>
      </c>
      <c r="C46" s="483">
        <v>100</v>
      </c>
    </row>
    <row r="47" spans="1:3" ht="145.94999999999999" customHeight="1" thickBot="1">
      <c r="A47" s="485" t="s">
        <v>540</v>
      </c>
      <c r="B47" s="486" t="s">
        <v>541</v>
      </c>
      <c r="C47" s="483">
        <v>50</v>
      </c>
    </row>
    <row r="48" spans="1:3" ht="79.95" customHeight="1" thickBot="1">
      <c r="A48" s="485" t="s">
        <v>542</v>
      </c>
      <c r="B48" s="486" t="s">
        <v>543</v>
      </c>
      <c r="C48" s="483">
        <v>100</v>
      </c>
    </row>
    <row r="49" spans="1:3" ht="82.95" customHeight="1" thickBot="1">
      <c r="A49" s="484" t="s">
        <v>5</v>
      </c>
      <c r="B49" s="486" t="s">
        <v>415</v>
      </c>
      <c r="C49" s="483">
        <v>100</v>
      </c>
    </row>
    <row r="50" spans="1:3" ht="79.95" customHeight="1" thickBot="1">
      <c r="A50" s="484" t="s">
        <v>6</v>
      </c>
      <c r="B50" s="486" t="s">
        <v>417</v>
      </c>
      <c r="C50" s="483">
        <v>100</v>
      </c>
    </row>
    <row r="51" spans="1:3" ht="110.4" customHeight="1" thickBot="1">
      <c r="A51" s="484" t="s">
        <v>7</v>
      </c>
      <c r="B51" s="486" t="s">
        <v>8</v>
      </c>
      <c r="C51" s="483">
        <v>100</v>
      </c>
    </row>
    <row r="52" spans="1:3" ht="49.2" customHeight="1" thickBot="1">
      <c r="A52" s="484" t="s">
        <v>9</v>
      </c>
      <c r="B52" s="486" t="s">
        <v>11</v>
      </c>
      <c r="C52" s="483">
        <v>100</v>
      </c>
    </row>
    <row r="53" spans="1:3" ht="98.4" customHeight="1" thickBot="1">
      <c r="A53" s="484" t="s">
        <v>12</v>
      </c>
      <c r="B53" s="486" t="s">
        <v>13</v>
      </c>
      <c r="C53" s="483">
        <v>100</v>
      </c>
    </row>
    <row r="54" spans="1:3" ht="16.2" customHeight="1" thickBot="1">
      <c r="A54" s="488" t="s">
        <v>14</v>
      </c>
      <c r="B54" s="482"/>
      <c r="C54" s="483"/>
    </row>
    <row r="55" spans="1:3" ht="48" customHeight="1" thickBot="1">
      <c r="A55" s="484" t="s">
        <v>15</v>
      </c>
      <c r="B55" s="486" t="s">
        <v>19</v>
      </c>
      <c r="C55" s="483">
        <v>100</v>
      </c>
    </row>
    <row r="56" spans="1:3" ht="37.200000000000003" customHeight="1" thickBot="1">
      <c r="A56" s="708" t="s">
        <v>20</v>
      </c>
      <c r="B56" s="709"/>
      <c r="C56" s="483"/>
    </row>
    <row r="57" spans="1:3" ht="64.95" customHeight="1" thickBot="1">
      <c r="A57" s="484" t="s">
        <v>21</v>
      </c>
      <c r="B57" s="486" t="s">
        <v>22</v>
      </c>
      <c r="C57" s="483">
        <v>100</v>
      </c>
    </row>
    <row r="58" spans="1:3" ht="45.6" customHeight="1" thickBot="1">
      <c r="A58" s="484" t="s">
        <v>23</v>
      </c>
      <c r="B58" s="486" t="s">
        <v>24</v>
      </c>
      <c r="C58" s="483">
        <v>100</v>
      </c>
    </row>
    <row r="59" spans="1:3" ht="47.4" customHeight="1" thickBot="1">
      <c r="A59" s="484" t="s">
        <v>25</v>
      </c>
      <c r="B59" s="486" t="s">
        <v>420</v>
      </c>
      <c r="C59" s="483">
        <v>100</v>
      </c>
    </row>
    <row r="60" spans="1:3" ht="40.950000000000003" customHeight="1" thickBot="1">
      <c r="A60" s="484" t="s">
        <v>26</v>
      </c>
      <c r="B60" s="486" t="s">
        <v>422</v>
      </c>
      <c r="C60" s="483">
        <v>100</v>
      </c>
    </row>
    <row r="61" spans="1:3" ht="36" customHeight="1" thickBot="1">
      <c r="A61" s="708" t="s">
        <v>27</v>
      </c>
      <c r="B61" s="708"/>
      <c r="C61" s="483"/>
    </row>
    <row r="62" spans="1:3" ht="38.4" customHeight="1" thickBot="1">
      <c r="A62" s="487" t="s">
        <v>28</v>
      </c>
      <c r="B62" s="486" t="s">
        <v>29</v>
      </c>
      <c r="C62" s="483">
        <v>100</v>
      </c>
    </row>
    <row r="63" spans="1:3" ht="112.2" customHeight="1" thickBot="1">
      <c r="A63" s="485" t="s">
        <v>30</v>
      </c>
      <c r="B63" s="584" t="s">
        <v>31</v>
      </c>
      <c r="C63" s="483">
        <v>100</v>
      </c>
    </row>
    <row r="64" spans="1:3" ht="134.4" customHeight="1" thickBot="1">
      <c r="A64" s="583" t="s">
        <v>32</v>
      </c>
      <c r="B64" s="586" t="s">
        <v>433</v>
      </c>
      <c r="C64" s="483">
        <v>100</v>
      </c>
    </row>
    <row r="65" spans="1:3" ht="117.6" customHeight="1" thickBot="1">
      <c r="A65" s="484" t="s">
        <v>33</v>
      </c>
      <c r="B65" s="585" t="s">
        <v>34</v>
      </c>
      <c r="C65" s="483">
        <v>100</v>
      </c>
    </row>
    <row r="66" spans="1:3" ht="126" customHeight="1" thickBot="1">
      <c r="A66" s="484" t="s">
        <v>35</v>
      </c>
      <c r="B66" s="486" t="s">
        <v>36</v>
      </c>
      <c r="C66" s="483">
        <v>100</v>
      </c>
    </row>
    <row r="67" spans="1:3" ht="88.95" customHeight="1" thickBot="1">
      <c r="A67" s="487" t="s">
        <v>37</v>
      </c>
      <c r="B67" s="486" t="s">
        <v>38</v>
      </c>
      <c r="C67" s="483">
        <v>100</v>
      </c>
    </row>
    <row r="68" spans="1:3" ht="85.2" customHeight="1" thickBot="1">
      <c r="A68" s="487" t="s">
        <v>39</v>
      </c>
      <c r="B68" s="486" t="s">
        <v>40</v>
      </c>
      <c r="C68" s="483">
        <v>100</v>
      </c>
    </row>
    <row r="69" spans="1:3" ht="42.6" customHeight="1" thickBot="1">
      <c r="A69" s="487" t="s">
        <v>41</v>
      </c>
      <c r="B69" s="486" t="s">
        <v>42</v>
      </c>
      <c r="C69" s="483">
        <v>100</v>
      </c>
    </row>
    <row r="70" spans="1:3" ht="82.95" customHeight="1" thickBot="1">
      <c r="A70" s="487" t="s">
        <v>43</v>
      </c>
      <c r="B70" s="486" t="s">
        <v>435</v>
      </c>
      <c r="C70" s="483">
        <v>100</v>
      </c>
    </row>
    <row r="71" spans="1:3" ht="16.2" customHeight="1" thickBot="1">
      <c r="A71" s="708" t="s">
        <v>44</v>
      </c>
      <c r="B71" s="709"/>
      <c r="C71" s="483"/>
    </row>
    <row r="72" spans="1:3" ht="49.2" customHeight="1" thickBot="1">
      <c r="A72" s="487" t="s">
        <v>45</v>
      </c>
      <c r="B72" s="486" t="s">
        <v>46</v>
      </c>
      <c r="C72" s="483">
        <v>100</v>
      </c>
    </row>
    <row r="73" spans="1:3" ht="16.2" customHeight="1" thickBot="1">
      <c r="A73" s="708" t="s">
        <v>47</v>
      </c>
      <c r="B73" s="708"/>
      <c r="C73" s="483"/>
    </row>
    <row r="74" spans="1:3" ht="47.4" customHeight="1" thickBot="1">
      <c r="A74" s="487" t="s">
        <v>48</v>
      </c>
      <c r="B74" s="486" t="s">
        <v>49</v>
      </c>
      <c r="C74" s="483">
        <v>100</v>
      </c>
    </row>
    <row r="75" spans="1:3" ht="72" customHeight="1" thickBot="1">
      <c r="A75" s="487" t="s">
        <v>50</v>
      </c>
      <c r="B75" s="486" t="s">
        <v>51</v>
      </c>
      <c r="C75" s="483">
        <v>100</v>
      </c>
    </row>
    <row r="76" spans="1:3" ht="97.95" customHeight="1" thickBot="1">
      <c r="A76" s="487" t="s">
        <v>52</v>
      </c>
      <c r="B76" s="486" t="s">
        <v>53</v>
      </c>
      <c r="C76" s="483">
        <v>100</v>
      </c>
    </row>
    <row r="77" spans="1:3" ht="73.95" customHeight="1" thickBot="1">
      <c r="A77" s="485" t="s">
        <v>54</v>
      </c>
      <c r="B77" s="486" t="s">
        <v>55</v>
      </c>
      <c r="C77" s="483">
        <v>100</v>
      </c>
    </row>
    <row r="78" spans="1:3" ht="81" customHeight="1" thickBot="1">
      <c r="A78" s="484" t="s">
        <v>56</v>
      </c>
      <c r="B78" s="486" t="s">
        <v>57</v>
      </c>
      <c r="C78" s="483">
        <v>100</v>
      </c>
    </row>
    <row r="79" spans="1:3" ht="74.400000000000006" customHeight="1" thickBot="1">
      <c r="A79" s="485" t="s">
        <v>58</v>
      </c>
      <c r="B79" s="486" t="s">
        <v>59</v>
      </c>
      <c r="C79" s="483">
        <v>100</v>
      </c>
    </row>
    <row r="80" spans="1:3" ht="82.95" customHeight="1" thickBot="1">
      <c r="A80" s="485" t="s">
        <v>60</v>
      </c>
      <c r="B80" s="486" t="s">
        <v>61</v>
      </c>
      <c r="C80" s="483">
        <v>100</v>
      </c>
    </row>
    <row r="81" spans="1:3" ht="94.95" customHeight="1" thickBot="1">
      <c r="A81" s="485" t="s">
        <v>62</v>
      </c>
      <c r="B81" s="486" t="s">
        <v>63</v>
      </c>
      <c r="C81" s="483">
        <v>100</v>
      </c>
    </row>
    <row r="82" spans="1:3" ht="49.2" customHeight="1" thickBot="1">
      <c r="A82" s="487" t="s">
        <v>64</v>
      </c>
      <c r="B82" s="486" t="s">
        <v>65</v>
      </c>
      <c r="C82" s="483">
        <v>100</v>
      </c>
    </row>
    <row r="83" spans="1:3" ht="24.6" customHeight="1" thickBot="1">
      <c r="A83" s="716" t="s">
        <v>66</v>
      </c>
      <c r="B83" s="716"/>
      <c r="C83" s="483"/>
    </row>
    <row r="84" spans="1:3" ht="37.950000000000003" customHeight="1" thickBot="1">
      <c r="A84" s="487" t="s">
        <v>67</v>
      </c>
      <c r="B84" s="486" t="s">
        <v>440</v>
      </c>
      <c r="C84" s="483">
        <v>100</v>
      </c>
    </row>
    <row r="85" spans="1:3" ht="79.95" customHeight="1" thickBot="1">
      <c r="A85" s="485" t="s">
        <v>68</v>
      </c>
      <c r="B85" s="486" t="s">
        <v>69</v>
      </c>
      <c r="C85" s="483">
        <v>100</v>
      </c>
    </row>
    <row r="86" spans="1:3" ht="35.4" customHeight="1" thickBot="1">
      <c r="A86" s="484" t="s">
        <v>70</v>
      </c>
      <c r="B86" s="486" t="s">
        <v>442</v>
      </c>
      <c r="C86" s="483">
        <v>100</v>
      </c>
    </row>
    <row r="87" spans="1:3" ht="36" customHeight="1" thickBot="1">
      <c r="A87" s="484" t="s">
        <v>71</v>
      </c>
      <c r="B87" s="486" t="s">
        <v>72</v>
      </c>
      <c r="C87" s="483">
        <v>100</v>
      </c>
    </row>
    <row r="88" spans="1:3" ht="34.5" customHeight="1">
      <c r="A88" s="715" t="s">
        <v>131</v>
      </c>
      <c r="B88" s="715"/>
      <c r="C88" s="715"/>
    </row>
    <row r="89" spans="1:3" ht="46.8">
      <c r="A89" s="449" t="s">
        <v>443</v>
      </c>
      <c r="B89" s="450" t="s">
        <v>463</v>
      </c>
      <c r="C89" s="448">
        <v>100</v>
      </c>
    </row>
    <row r="90" spans="1:3" ht="46.8">
      <c r="A90" s="449" t="s">
        <v>444</v>
      </c>
      <c r="B90" s="450" t="s">
        <v>464</v>
      </c>
      <c r="C90" s="448">
        <v>100</v>
      </c>
    </row>
    <row r="91" spans="1:3" ht="62.4">
      <c r="A91" s="449" t="s">
        <v>445</v>
      </c>
      <c r="B91" s="450" t="s">
        <v>446</v>
      </c>
      <c r="C91" s="448">
        <v>100</v>
      </c>
    </row>
    <row r="92" spans="1:3" ht="93.6">
      <c r="A92" s="449" t="s">
        <v>465</v>
      </c>
      <c r="B92" s="450" t="s">
        <v>466</v>
      </c>
      <c r="C92" s="448">
        <v>100</v>
      </c>
    </row>
    <row r="93" spans="1:3" ht="78">
      <c r="A93" s="449" t="s">
        <v>467</v>
      </c>
      <c r="B93" s="450" t="s">
        <v>468</v>
      </c>
      <c r="C93" s="448">
        <v>100</v>
      </c>
    </row>
    <row r="94" spans="1:3" ht="22.5" customHeight="1">
      <c r="A94" s="449" t="s">
        <v>469</v>
      </c>
      <c r="B94" s="450" t="s">
        <v>470</v>
      </c>
      <c r="C94" s="448">
        <v>100</v>
      </c>
    </row>
    <row r="95" spans="1:3" ht="37.5" customHeight="1">
      <c r="A95" s="449" t="s">
        <v>471</v>
      </c>
      <c r="B95" s="450" t="s">
        <v>472</v>
      </c>
      <c r="C95" s="448">
        <v>100</v>
      </c>
    </row>
    <row r="96" spans="1:3" ht="62.4">
      <c r="A96" s="449" t="s">
        <v>449</v>
      </c>
      <c r="B96" s="450" t="s">
        <v>450</v>
      </c>
      <c r="C96" s="448">
        <v>100</v>
      </c>
    </row>
    <row r="97" spans="1:3" ht="46.8">
      <c r="A97" s="449" t="s">
        <v>447</v>
      </c>
      <c r="B97" s="450" t="s">
        <v>448</v>
      </c>
      <c r="C97" s="448">
        <v>100</v>
      </c>
    </row>
    <row r="98" spans="1:3" ht="21" customHeight="1">
      <c r="A98" s="449" t="s">
        <v>473</v>
      </c>
      <c r="B98" s="450" t="s">
        <v>474</v>
      </c>
      <c r="C98" s="448">
        <v>100</v>
      </c>
    </row>
    <row r="99" spans="1:3" ht="93.6">
      <c r="A99" s="451" t="s">
        <v>475</v>
      </c>
      <c r="B99" s="452" t="s">
        <v>476</v>
      </c>
      <c r="C99" s="448">
        <v>100</v>
      </c>
    </row>
    <row r="100" spans="1:3" ht="62.4">
      <c r="A100" s="451" t="s">
        <v>477</v>
      </c>
      <c r="B100" s="452" t="s">
        <v>478</v>
      </c>
      <c r="C100" s="448">
        <v>100</v>
      </c>
    </row>
    <row r="101" spans="1:3" ht="78">
      <c r="A101" s="451" t="s">
        <v>479</v>
      </c>
      <c r="B101" s="452" t="s">
        <v>480</v>
      </c>
      <c r="C101" s="448">
        <v>100</v>
      </c>
    </row>
    <row r="102" spans="1:3" ht="78">
      <c r="A102" s="451" t="s">
        <v>451</v>
      </c>
      <c r="B102" s="452" t="s">
        <v>452</v>
      </c>
      <c r="C102" s="448">
        <v>100</v>
      </c>
    </row>
    <row r="103" spans="1:3" ht="31.2">
      <c r="A103" s="451" t="s">
        <v>453</v>
      </c>
      <c r="B103" s="452" t="s">
        <v>454</v>
      </c>
      <c r="C103" s="448">
        <v>100</v>
      </c>
    </row>
    <row r="104" spans="1:3" ht="62.4">
      <c r="A104" s="449" t="s">
        <v>455</v>
      </c>
      <c r="B104" s="450" t="s">
        <v>456</v>
      </c>
      <c r="C104" s="448">
        <v>100</v>
      </c>
    </row>
    <row r="105" spans="1:3" ht="62.4">
      <c r="A105" s="449" t="s">
        <v>481</v>
      </c>
      <c r="B105" s="450" t="s">
        <v>457</v>
      </c>
      <c r="C105" s="448">
        <v>100</v>
      </c>
    </row>
    <row r="106" spans="1:3" ht="115.5" customHeight="1">
      <c r="A106" s="449" t="s">
        <v>458</v>
      </c>
      <c r="B106" s="450" t="s">
        <v>482</v>
      </c>
      <c r="C106" s="448">
        <v>100</v>
      </c>
    </row>
    <row r="107" spans="1:3" ht="97.5" customHeight="1">
      <c r="A107" s="449" t="s">
        <v>483</v>
      </c>
      <c r="B107" s="450" t="s">
        <v>484</v>
      </c>
      <c r="C107" s="448">
        <v>100</v>
      </c>
    </row>
    <row r="108" spans="1:3" ht="124.8">
      <c r="A108" s="449" t="s">
        <v>485</v>
      </c>
      <c r="B108" s="450" t="s">
        <v>486</v>
      </c>
      <c r="C108" s="448">
        <v>100</v>
      </c>
    </row>
    <row r="109" spans="1:3" ht="78">
      <c r="A109" s="449" t="s">
        <v>487</v>
      </c>
      <c r="B109" s="450" t="s">
        <v>488</v>
      </c>
      <c r="C109" s="448">
        <v>100</v>
      </c>
    </row>
    <row r="110" spans="1:3" ht="78">
      <c r="A110" s="449" t="s">
        <v>489</v>
      </c>
      <c r="B110" s="450" t="s">
        <v>111</v>
      </c>
      <c r="C110" s="448">
        <v>100</v>
      </c>
    </row>
    <row r="111" spans="1:3" ht="81" customHeight="1">
      <c r="A111" s="449" t="s">
        <v>112</v>
      </c>
      <c r="B111" s="450" t="s">
        <v>113</v>
      </c>
      <c r="C111" s="448">
        <v>100</v>
      </c>
    </row>
    <row r="112" spans="1:3" ht="93.6">
      <c r="A112" s="449" t="s">
        <v>114</v>
      </c>
      <c r="B112" s="450" t="s">
        <v>115</v>
      </c>
      <c r="C112" s="448">
        <v>100</v>
      </c>
    </row>
    <row r="113" spans="1:3" ht="36">
      <c r="A113" s="451" t="s">
        <v>118</v>
      </c>
      <c r="B113" s="440" t="s">
        <v>459</v>
      </c>
      <c r="C113" s="448">
        <v>100</v>
      </c>
    </row>
    <row r="114" spans="1:3" ht="46.8">
      <c r="A114" s="453" t="s">
        <v>119</v>
      </c>
      <c r="B114" s="454" t="s">
        <v>120</v>
      </c>
      <c r="C114" s="448">
        <v>100</v>
      </c>
    </row>
    <row r="115" spans="1:3" ht="46.8">
      <c r="A115" s="449" t="s">
        <v>121</v>
      </c>
      <c r="B115" s="454" t="s">
        <v>122</v>
      </c>
      <c r="C115" s="448">
        <v>100</v>
      </c>
    </row>
    <row r="116" spans="1:3" ht="78">
      <c r="A116" s="453" t="s">
        <v>123</v>
      </c>
      <c r="B116" s="454" t="s">
        <v>124</v>
      </c>
      <c r="C116" s="448">
        <v>100</v>
      </c>
    </row>
    <row r="117" spans="1:3" ht="62.4">
      <c r="A117" s="453" t="s">
        <v>125</v>
      </c>
      <c r="B117" s="454" t="s">
        <v>126</v>
      </c>
      <c r="C117" s="448">
        <v>100</v>
      </c>
    </row>
    <row r="118" spans="1:3" ht="46.8">
      <c r="A118" s="451" t="s">
        <v>116</v>
      </c>
      <c r="B118" s="452" t="s">
        <v>117</v>
      </c>
      <c r="C118" s="448">
        <v>100</v>
      </c>
    </row>
  </sheetData>
  <mergeCells count="30">
    <mergeCell ref="A88:C88"/>
    <mergeCell ref="A83:B83"/>
    <mergeCell ref="A56:B56"/>
    <mergeCell ref="A61:B61"/>
    <mergeCell ref="A71:B71"/>
    <mergeCell ref="A73:B73"/>
    <mergeCell ref="A26:B26"/>
    <mergeCell ref="C16:C18"/>
    <mergeCell ref="A16:A18"/>
    <mergeCell ref="A19:A20"/>
    <mergeCell ref="C19:C20"/>
    <mergeCell ref="C21:C25"/>
    <mergeCell ref="A21:A25"/>
    <mergeCell ref="A41:C41"/>
    <mergeCell ref="A39:B39"/>
    <mergeCell ref="A34:B34"/>
    <mergeCell ref="C28:C29"/>
    <mergeCell ref="A30:B30"/>
    <mergeCell ref="A28:A29"/>
    <mergeCell ref="B28:B29"/>
    <mergeCell ref="B12:B15"/>
    <mergeCell ref="A9:C9"/>
    <mergeCell ref="C12:C15"/>
    <mergeCell ref="B1:C1"/>
    <mergeCell ref="B2:C2"/>
    <mergeCell ref="B3:C3"/>
    <mergeCell ref="B4:C4"/>
    <mergeCell ref="A5:C5"/>
    <mergeCell ref="A11:B11"/>
    <mergeCell ref="A12:A15"/>
  </mergeCells>
  <phoneticPr fontId="41" type="noConversion"/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SheetLayoutView="100" workbookViewId="0">
      <selection activeCell="A6" sqref="A6:D6"/>
    </sheetView>
  </sheetViews>
  <sheetFormatPr defaultColWidth="9.109375" defaultRowHeight="13.2"/>
  <cols>
    <col min="1" max="1" width="6.33203125" style="305" customWidth="1"/>
    <col min="2" max="2" width="5" style="305" hidden="1" customWidth="1"/>
    <col min="3" max="3" width="29.33203125" style="305" customWidth="1"/>
    <col min="4" max="4" width="69.6640625" style="432" customWidth="1"/>
    <col min="5" max="16384" width="9.109375" style="305"/>
  </cols>
  <sheetData>
    <row r="1" spans="1:5">
      <c r="A1" s="431"/>
      <c r="B1" s="431"/>
      <c r="C1" s="701" t="s">
        <v>16</v>
      </c>
      <c r="D1" s="701"/>
      <c r="E1" s="429"/>
    </row>
    <row r="2" spans="1:5">
      <c r="A2" s="431"/>
      <c r="B2" s="431"/>
      <c r="C2" s="701" t="s">
        <v>565</v>
      </c>
      <c r="D2" s="701"/>
      <c r="E2" s="429"/>
    </row>
    <row r="3" spans="1:5" ht="12.75" customHeight="1">
      <c r="A3" s="431"/>
      <c r="B3" s="431"/>
      <c r="C3" s="702" t="s">
        <v>566</v>
      </c>
      <c r="D3" s="702"/>
      <c r="E3" s="430"/>
    </row>
    <row r="4" spans="1:5">
      <c r="A4" s="431"/>
      <c r="B4" s="431"/>
      <c r="E4" s="429"/>
    </row>
    <row r="5" spans="1:5">
      <c r="C5" s="718" t="s">
        <v>585</v>
      </c>
      <c r="D5" s="718"/>
    </row>
    <row r="6" spans="1:5" ht="78" customHeight="1">
      <c r="A6" s="719" t="s">
        <v>563</v>
      </c>
      <c r="B6" s="719"/>
      <c r="C6" s="720"/>
      <c r="D6" s="720"/>
    </row>
    <row r="7" spans="1:5" ht="42" thickBot="1">
      <c r="A7" s="717" t="s">
        <v>345</v>
      </c>
      <c r="B7" s="717"/>
      <c r="C7" s="717"/>
      <c r="D7" s="433" t="s">
        <v>461</v>
      </c>
      <c r="E7" s="305" t="s">
        <v>462</v>
      </c>
    </row>
    <row r="8" spans="1:5" ht="90.6" thickBot="1">
      <c r="A8" s="492">
        <v>615</v>
      </c>
      <c r="B8" s="471"/>
      <c r="C8" s="489" t="s">
        <v>73</v>
      </c>
      <c r="D8" s="490" t="s">
        <v>403</v>
      </c>
    </row>
    <row r="9" spans="1:5" ht="108.6" thickBot="1">
      <c r="A9" s="491">
        <v>615</v>
      </c>
      <c r="B9" s="471"/>
      <c r="C9" s="489" t="s">
        <v>74</v>
      </c>
      <c r="D9" s="490" t="s">
        <v>75</v>
      </c>
    </row>
    <row r="10" spans="1:5" ht="72.599999999999994" thickBot="1">
      <c r="A10" s="491">
        <v>615</v>
      </c>
      <c r="B10" s="471"/>
      <c r="C10" s="489" t="s">
        <v>76</v>
      </c>
      <c r="D10" s="490" t="s">
        <v>532</v>
      </c>
    </row>
    <row r="11" spans="1:5" ht="36.6" customHeight="1" thickBot="1">
      <c r="A11" s="492">
        <v>615</v>
      </c>
      <c r="B11" s="471"/>
      <c r="C11" s="489" t="s">
        <v>77</v>
      </c>
      <c r="D11" s="490" t="s">
        <v>78</v>
      </c>
    </row>
    <row r="12" spans="1:5" ht="54.6" thickBot="1">
      <c r="A12" s="492">
        <v>615</v>
      </c>
      <c r="B12" s="471"/>
      <c r="C12" s="489" t="s">
        <v>79</v>
      </c>
      <c r="D12" s="490" t="s">
        <v>536</v>
      </c>
    </row>
    <row r="13" spans="1:5" ht="54.6" thickBot="1">
      <c r="A13" s="492">
        <v>615</v>
      </c>
      <c r="B13" s="471"/>
      <c r="C13" s="489" t="s">
        <v>80</v>
      </c>
      <c r="D13" s="490" t="s">
        <v>538</v>
      </c>
    </row>
    <row r="14" spans="1:5" ht="90.6" thickBot="1">
      <c r="A14" s="492">
        <v>615</v>
      </c>
      <c r="B14" s="471"/>
      <c r="C14" s="489" t="s">
        <v>412</v>
      </c>
      <c r="D14" s="490" t="s">
        <v>413</v>
      </c>
    </row>
    <row r="15" spans="1:5" ht="72.599999999999994" thickBot="1">
      <c r="A15" s="492">
        <v>615</v>
      </c>
      <c r="B15" s="471"/>
      <c r="C15" s="489" t="s">
        <v>81</v>
      </c>
      <c r="D15" s="490" t="s">
        <v>543</v>
      </c>
    </row>
    <row r="16" spans="1:5" ht="90.6" thickBot="1">
      <c r="A16" s="492">
        <v>615</v>
      </c>
      <c r="B16" s="471"/>
      <c r="C16" s="489" t="s">
        <v>414</v>
      </c>
      <c r="D16" s="490" t="s">
        <v>415</v>
      </c>
    </row>
    <row r="17" spans="1:4" ht="72.599999999999994" thickBot="1">
      <c r="A17" s="492">
        <v>615</v>
      </c>
      <c r="B17" s="471"/>
      <c r="C17" s="489" t="s">
        <v>416</v>
      </c>
      <c r="D17" s="490" t="s">
        <v>417</v>
      </c>
    </row>
    <row r="18" spans="1:4" ht="108.6" thickBot="1">
      <c r="A18" s="492">
        <v>615</v>
      </c>
      <c r="B18" s="471"/>
      <c r="C18" s="489" t="s">
        <v>82</v>
      </c>
      <c r="D18" s="493" t="s">
        <v>83</v>
      </c>
    </row>
    <row r="19" spans="1:4" ht="54.6" thickBot="1">
      <c r="A19" s="492">
        <v>615</v>
      </c>
      <c r="B19" s="471"/>
      <c r="C19" s="489" t="s">
        <v>84</v>
      </c>
      <c r="D19" s="490" t="s">
        <v>85</v>
      </c>
    </row>
    <row r="20" spans="1:4" ht="90.6" thickBot="1">
      <c r="A20" s="492">
        <v>615</v>
      </c>
      <c r="B20" s="471"/>
      <c r="C20" s="489" t="s">
        <v>86</v>
      </c>
      <c r="D20" s="490" t="s">
        <v>87</v>
      </c>
    </row>
    <row r="21" spans="1:4" ht="36.6" thickBot="1">
      <c r="A21" s="492">
        <v>615</v>
      </c>
      <c r="B21" s="471"/>
      <c r="C21" s="489" t="s">
        <v>88</v>
      </c>
      <c r="D21" s="490" t="s">
        <v>89</v>
      </c>
    </row>
    <row r="22" spans="1:4" ht="72.599999999999994" thickBot="1">
      <c r="A22" s="492">
        <v>615</v>
      </c>
      <c r="B22" s="471"/>
      <c r="C22" s="489" t="s">
        <v>90</v>
      </c>
      <c r="D22" s="490" t="s">
        <v>22</v>
      </c>
    </row>
    <row r="23" spans="1:4" ht="36.6" thickBot="1">
      <c r="A23" s="492">
        <v>615</v>
      </c>
      <c r="B23" s="471"/>
      <c r="C23" s="489" t="s">
        <v>91</v>
      </c>
      <c r="D23" s="494" t="s">
        <v>92</v>
      </c>
    </row>
    <row r="24" spans="1:4" ht="54.6" thickBot="1">
      <c r="A24" s="492">
        <v>615</v>
      </c>
      <c r="B24" s="471"/>
      <c r="C24" s="495" t="s">
        <v>419</v>
      </c>
      <c r="D24" s="496" t="s">
        <v>420</v>
      </c>
    </row>
    <row r="25" spans="1:4" ht="36.6" thickBot="1">
      <c r="A25" s="492">
        <v>615</v>
      </c>
      <c r="B25" s="471"/>
      <c r="C25" s="489" t="s">
        <v>421</v>
      </c>
      <c r="D25" s="490" t="s">
        <v>422</v>
      </c>
    </row>
    <row r="26" spans="1:4" ht="36.6" thickBot="1">
      <c r="A26" s="492">
        <v>615</v>
      </c>
      <c r="B26" s="471"/>
      <c r="C26" s="495" t="s">
        <v>93</v>
      </c>
      <c r="D26" s="496" t="s">
        <v>29</v>
      </c>
    </row>
    <row r="27" spans="1:4" ht="108.6" thickBot="1">
      <c r="A27" s="492">
        <v>615</v>
      </c>
      <c r="B27" s="471"/>
      <c r="C27" s="495" t="s">
        <v>94</v>
      </c>
      <c r="D27" s="496" t="s">
        <v>31</v>
      </c>
    </row>
    <row r="28" spans="1:4" ht="108.6" thickBot="1">
      <c r="A28" s="492">
        <v>615</v>
      </c>
      <c r="B28" s="471"/>
      <c r="C28" s="495" t="s">
        <v>432</v>
      </c>
      <c r="D28" s="580" t="s">
        <v>433</v>
      </c>
    </row>
    <row r="29" spans="1:4" ht="108">
      <c r="A29" s="492">
        <v>615</v>
      </c>
      <c r="B29" s="471"/>
      <c r="C29" s="579" t="s">
        <v>17</v>
      </c>
      <c r="D29" s="581" t="s">
        <v>34</v>
      </c>
    </row>
    <row r="30" spans="1:4" ht="108">
      <c r="A30" s="492">
        <v>615</v>
      </c>
      <c r="B30" s="471"/>
      <c r="C30" s="582" t="s">
        <v>18</v>
      </c>
      <c r="D30" s="581" t="s">
        <v>36</v>
      </c>
    </row>
    <row r="31" spans="1:4" ht="72.599999999999994" thickBot="1">
      <c r="A31" s="492">
        <v>615</v>
      </c>
      <c r="B31" s="471"/>
      <c r="C31" s="495" t="s">
        <v>95</v>
      </c>
      <c r="D31" s="496" t="s">
        <v>38</v>
      </c>
    </row>
    <row r="32" spans="1:4" ht="72.599999999999994" thickBot="1">
      <c r="A32" s="492">
        <v>615</v>
      </c>
      <c r="B32" s="471"/>
      <c r="C32" s="495" t="s">
        <v>96</v>
      </c>
      <c r="D32" s="496" t="s">
        <v>40</v>
      </c>
    </row>
    <row r="33" spans="1:4" ht="36.6" thickBot="1">
      <c r="A33" s="492">
        <v>615</v>
      </c>
      <c r="B33" s="471"/>
      <c r="C33" s="495" t="s">
        <v>97</v>
      </c>
      <c r="D33" s="496" t="s">
        <v>98</v>
      </c>
    </row>
    <row r="34" spans="1:4" ht="72.599999999999994" thickBot="1">
      <c r="A34" s="492">
        <v>615</v>
      </c>
      <c r="B34" s="471"/>
      <c r="C34" s="495" t="s">
        <v>434</v>
      </c>
      <c r="D34" s="496" t="s">
        <v>435</v>
      </c>
    </row>
    <row r="35" spans="1:4" ht="54.6" thickBot="1">
      <c r="A35" s="492">
        <v>615</v>
      </c>
      <c r="B35" s="471"/>
      <c r="C35" s="495" t="s">
        <v>436</v>
      </c>
      <c r="D35" s="496" t="s">
        <v>99</v>
      </c>
    </row>
    <row r="36" spans="1:4" ht="36.6" thickBot="1">
      <c r="A36" s="492">
        <v>615</v>
      </c>
      <c r="B36" s="471"/>
      <c r="C36" s="489" t="s">
        <v>100</v>
      </c>
      <c r="D36" s="494" t="s">
        <v>49</v>
      </c>
    </row>
    <row r="37" spans="1:4" ht="72.599999999999994" thickBot="1">
      <c r="A37" s="492">
        <v>615</v>
      </c>
      <c r="B37" s="471"/>
      <c r="C37" s="495" t="s">
        <v>101</v>
      </c>
      <c r="D37" s="496" t="s">
        <v>102</v>
      </c>
    </row>
    <row r="38" spans="1:4" ht="90.6" thickBot="1">
      <c r="A38" s="492">
        <v>615</v>
      </c>
      <c r="B38" s="471"/>
      <c r="C38" s="495" t="s">
        <v>103</v>
      </c>
      <c r="D38" s="497" t="s">
        <v>53</v>
      </c>
    </row>
    <row r="39" spans="1:4" ht="72.599999999999994" thickBot="1">
      <c r="A39" s="492">
        <v>615</v>
      </c>
      <c r="B39" s="471"/>
      <c r="C39" s="489" t="s">
        <v>104</v>
      </c>
      <c r="D39" s="490" t="s">
        <v>55</v>
      </c>
    </row>
    <row r="40" spans="1:4" ht="72.599999999999994" thickBot="1">
      <c r="A40" s="492">
        <v>615</v>
      </c>
      <c r="B40" s="471"/>
      <c r="C40" s="495" t="s">
        <v>105</v>
      </c>
      <c r="D40" s="496" t="s">
        <v>59</v>
      </c>
    </row>
    <row r="41" spans="1:4" ht="90.6" thickBot="1">
      <c r="A41" s="492">
        <v>615</v>
      </c>
      <c r="B41" s="471"/>
      <c r="C41" s="495" t="s">
        <v>106</v>
      </c>
      <c r="D41" s="496" t="s">
        <v>63</v>
      </c>
    </row>
    <row r="42" spans="1:4" ht="54.6" thickBot="1">
      <c r="A42" s="492">
        <v>615</v>
      </c>
      <c r="B42" s="471"/>
      <c r="C42" s="489" t="s">
        <v>437</v>
      </c>
      <c r="D42" s="490" t="s">
        <v>438</v>
      </c>
    </row>
    <row r="43" spans="1:4" ht="36.6" thickBot="1">
      <c r="A43" s="492">
        <v>615</v>
      </c>
      <c r="B43" s="471"/>
      <c r="C43" s="495" t="s">
        <v>439</v>
      </c>
      <c r="D43" s="496" t="s">
        <v>440</v>
      </c>
    </row>
    <row r="44" spans="1:4" ht="72.599999999999994" thickBot="1">
      <c r="A44" s="492">
        <v>615</v>
      </c>
      <c r="B44" s="471"/>
      <c r="C44" s="495" t="s">
        <v>107</v>
      </c>
      <c r="D44" s="498" t="s">
        <v>69</v>
      </c>
    </row>
    <row r="45" spans="1:4" ht="18.600000000000001" thickBot="1">
      <c r="A45" s="492">
        <v>615</v>
      </c>
      <c r="B45" s="471"/>
      <c r="C45" s="495" t="s">
        <v>441</v>
      </c>
      <c r="D45" s="496" t="s">
        <v>442</v>
      </c>
    </row>
    <row r="46" spans="1:4" ht="18.600000000000001" thickBot="1">
      <c r="A46" s="492">
        <v>615</v>
      </c>
      <c r="B46" s="471"/>
      <c r="C46" s="495" t="s">
        <v>108</v>
      </c>
      <c r="D46" s="496" t="s">
        <v>72</v>
      </c>
    </row>
    <row r="47" spans="1:4" s="437" customFormat="1" ht="54">
      <c r="A47" s="492">
        <v>615</v>
      </c>
      <c r="B47" s="434"/>
      <c r="C47" s="435" t="s">
        <v>443</v>
      </c>
      <c r="D47" s="436" t="s">
        <v>463</v>
      </c>
    </row>
    <row r="48" spans="1:4" s="437" customFormat="1" ht="54">
      <c r="A48" s="492">
        <v>615</v>
      </c>
      <c r="B48" s="434"/>
      <c r="C48" s="435" t="s">
        <v>444</v>
      </c>
      <c r="D48" s="436" t="s">
        <v>464</v>
      </c>
    </row>
    <row r="49" spans="1:4" s="437" customFormat="1" ht="54">
      <c r="A49" s="492">
        <v>615</v>
      </c>
      <c r="B49" s="434"/>
      <c r="C49" s="435" t="s">
        <v>445</v>
      </c>
      <c r="D49" s="436" t="s">
        <v>446</v>
      </c>
    </row>
    <row r="50" spans="1:4" s="437" customFormat="1" ht="90">
      <c r="A50" s="492">
        <v>615</v>
      </c>
      <c r="B50" s="434"/>
      <c r="C50" s="435" t="s">
        <v>465</v>
      </c>
      <c r="D50" s="436" t="s">
        <v>466</v>
      </c>
    </row>
    <row r="51" spans="1:4" s="437" customFormat="1" ht="72">
      <c r="A51" s="492">
        <v>615</v>
      </c>
      <c r="B51" s="434"/>
      <c r="C51" s="435" t="s">
        <v>467</v>
      </c>
      <c r="D51" s="436" t="s">
        <v>468</v>
      </c>
    </row>
    <row r="52" spans="1:4" s="437" customFormat="1" ht="24" customHeight="1">
      <c r="A52" s="492">
        <v>615</v>
      </c>
      <c r="B52" s="434"/>
      <c r="C52" s="435" t="s">
        <v>469</v>
      </c>
      <c r="D52" s="436" t="s">
        <v>470</v>
      </c>
    </row>
    <row r="53" spans="1:4" s="437" customFormat="1" ht="54">
      <c r="A53" s="492">
        <v>615</v>
      </c>
      <c r="B53" s="434"/>
      <c r="C53" s="435" t="s">
        <v>471</v>
      </c>
      <c r="D53" s="436" t="s">
        <v>472</v>
      </c>
    </row>
    <row r="54" spans="1:4" s="437" customFormat="1" ht="54">
      <c r="A54" s="492">
        <v>615</v>
      </c>
      <c r="B54" s="434"/>
      <c r="C54" s="435" t="s">
        <v>449</v>
      </c>
      <c r="D54" s="436" t="s">
        <v>450</v>
      </c>
    </row>
    <row r="55" spans="1:4" s="437" customFormat="1" ht="54">
      <c r="A55" s="492">
        <v>615</v>
      </c>
      <c r="B55" s="434"/>
      <c r="C55" s="435" t="s">
        <v>447</v>
      </c>
      <c r="D55" s="436" t="s">
        <v>448</v>
      </c>
    </row>
    <row r="56" spans="1:4" s="437" customFormat="1" ht="22.5" customHeight="1">
      <c r="A56" s="492">
        <v>615</v>
      </c>
      <c r="B56" s="434"/>
      <c r="C56" s="435" t="s">
        <v>473</v>
      </c>
      <c r="D56" s="436" t="s">
        <v>474</v>
      </c>
    </row>
    <row r="57" spans="1:4" ht="90">
      <c r="A57" s="492">
        <v>615</v>
      </c>
      <c r="B57" s="438"/>
      <c r="C57" s="439" t="s">
        <v>475</v>
      </c>
      <c r="D57" s="440" t="s">
        <v>476</v>
      </c>
    </row>
    <row r="58" spans="1:4" ht="54">
      <c r="A58" s="492">
        <v>615</v>
      </c>
      <c r="B58" s="438"/>
      <c r="C58" s="439" t="s">
        <v>477</v>
      </c>
      <c r="D58" s="440" t="s">
        <v>478</v>
      </c>
    </row>
    <row r="59" spans="1:4" ht="72">
      <c r="A59" s="492">
        <v>615</v>
      </c>
      <c r="B59" s="438"/>
      <c r="C59" s="439" t="s">
        <v>479</v>
      </c>
      <c r="D59" s="440" t="s">
        <v>480</v>
      </c>
    </row>
    <row r="60" spans="1:4" ht="72">
      <c r="A60" s="492">
        <v>615</v>
      </c>
      <c r="B60" s="438"/>
      <c r="C60" s="439" t="s">
        <v>451</v>
      </c>
      <c r="D60" s="440" t="s">
        <v>452</v>
      </c>
    </row>
    <row r="61" spans="1:4" ht="36">
      <c r="A61" s="492">
        <v>615</v>
      </c>
      <c r="B61" s="438"/>
      <c r="C61" s="439" t="s">
        <v>453</v>
      </c>
      <c r="D61" s="440" t="s">
        <v>454</v>
      </c>
    </row>
    <row r="62" spans="1:4" s="437" customFormat="1" ht="54">
      <c r="A62" s="492">
        <v>615</v>
      </c>
      <c r="B62" s="434"/>
      <c r="C62" s="435" t="s">
        <v>455</v>
      </c>
      <c r="D62" s="436" t="s">
        <v>456</v>
      </c>
    </row>
    <row r="63" spans="1:4" s="437" customFormat="1" ht="72">
      <c r="A63" s="492">
        <v>615</v>
      </c>
      <c r="B63" s="434"/>
      <c r="C63" s="435" t="s">
        <v>481</v>
      </c>
      <c r="D63" s="436" t="s">
        <v>457</v>
      </c>
    </row>
    <row r="64" spans="1:4" s="437" customFormat="1" ht="135" customHeight="1">
      <c r="A64" s="492">
        <v>615</v>
      </c>
      <c r="B64" s="434"/>
      <c r="C64" s="435" t="s">
        <v>458</v>
      </c>
      <c r="D64" s="436" t="s">
        <v>482</v>
      </c>
    </row>
    <row r="65" spans="1:4" s="437" customFormat="1" ht="108">
      <c r="A65" s="492">
        <v>615</v>
      </c>
      <c r="B65" s="434"/>
      <c r="C65" s="435" t="s">
        <v>483</v>
      </c>
      <c r="D65" s="436" t="s">
        <v>484</v>
      </c>
    </row>
    <row r="66" spans="1:4" s="437" customFormat="1" ht="108">
      <c r="A66" s="492">
        <v>615</v>
      </c>
      <c r="B66" s="434"/>
      <c r="C66" s="435" t="s">
        <v>485</v>
      </c>
      <c r="D66" s="436" t="s">
        <v>486</v>
      </c>
    </row>
    <row r="67" spans="1:4" s="437" customFormat="1" ht="72">
      <c r="A67" s="492">
        <v>615</v>
      </c>
      <c r="B67" s="434"/>
      <c r="C67" s="435" t="s">
        <v>487</v>
      </c>
      <c r="D67" s="436" t="s">
        <v>488</v>
      </c>
    </row>
    <row r="68" spans="1:4" s="437" customFormat="1" ht="72">
      <c r="A68" s="492">
        <v>615</v>
      </c>
      <c r="B68" s="434"/>
      <c r="C68" s="435" t="s">
        <v>489</v>
      </c>
      <c r="D68" s="436" t="s">
        <v>111</v>
      </c>
    </row>
    <row r="69" spans="1:4" s="437" customFormat="1" ht="90">
      <c r="A69" s="492">
        <v>615</v>
      </c>
      <c r="B69" s="434"/>
      <c r="C69" s="435" t="s">
        <v>112</v>
      </c>
      <c r="D69" s="436" t="s">
        <v>113</v>
      </c>
    </row>
    <row r="70" spans="1:4" s="437" customFormat="1" ht="90">
      <c r="A70" s="492">
        <v>615</v>
      </c>
      <c r="B70" s="434"/>
      <c r="C70" s="435" t="s">
        <v>114</v>
      </c>
      <c r="D70" s="436" t="s">
        <v>115</v>
      </c>
    </row>
    <row r="71" spans="1:4" ht="38.25" customHeight="1">
      <c r="A71" s="492">
        <v>615</v>
      </c>
      <c r="B71" s="438"/>
      <c r="C71" s="439" t="s">
        <v>116</v>
      </c>
      <c r="D71" s="440" t="s">
        <v>117</v>
      </c>
    </row>
    <row r="72" spans="1:4" ht="38.25" customHeight="1">
      <c r="A72" s="492">
        <v>615</v>
      </c>
      <c r="B72" s="438"/>
      <c r="C72" s="439" t="s">
        <v>118</v>
      </c>
      <c r="D72" s="440" t="s">
        <v>459</v>
      </c>
    </row>
    <row r="73" spans="1:4" ht="54">
      <c r="A73" s="492">
        <v>615</v>
      </c>
      <c r="B73" s="441"/>
      <c r="C73" s="441" t="s">
        <v>119</v>
      </c>
      <c r="D73" s="442" t="s">
        <v>120</v>
      </c>
    </row>
    <row r="74" spans="1:4" ht="36">
      <c r="A74" s="492">
        <v>615</v>
      </c>
      <c r="B74" s="441"/>
      <c r="C74" s="441" t="s">
        <v>121</v>
      </c>
      <c r="D74" s="442" t="s">
        <v>122</v>
      </c>
    </row>
    <row r="75" spans="1:4" ht="72">
      <c r="A75" s="492">
        <v>615</v>
      </c>
      <c r="B75" s="441"/>
      <c r="C75" s="441" t="s">
        <v>123</v>
      </c>
      <c r="D75" s="442" t="s">
        <v>124</v>
      </c>
    </row>
    <row r="76" spans="1:4" ht="54">
      <c r="A76" s="492">
        <v>615</v>
      </c>
      <c r="B76" s="441"/>
      <c r="C76" s="441" t="s">
        <v>125</v>
      </c>
      <c r="D76" s="442" t="s">
        <v>126</v>
      </c>
    </row>
  </sheetData>
  <mergeCells count="6">
    <mergeCell ref="A7:C7"/>
    <mergeCell ref="C1:D1"/>
    <mergeCell ref="C2:D2"/>
    <mergeCell ref="C3:D3"/>
    <mergeCell ref="C5:D5"/>
    <mergeCell ref="A6:D6"/>
  </mergeCells>
  <phoneticPr fontId="41" type="noConversion"/>
  <pageMargins left="0.17" right="0.17" top="0" bottom="0" header="0.31496062992125984" footer="0.2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SheetLayoutView="100" workbookViewId="0">
      <selection activeCell="B52" sqref="B52"/>
    </sheetView>
  </sheetViews>
  <sheetFormatPr defaultColWidth="9.109375" defaultRowHeight="14.4"/>
  <cols>
    <col min="1" max="1" width="26" style="315" customWidth="1"/>
    <col min="2" max="2" width="38.44140625" style="315" customWidth="1"/>
    <col min="3" max="3" width="15.88671875" style="319" customWidth="1"/>
    <col min="4" max="4" width="15.6640625" style="320" customWidth="1"/>
    <col min="5" max="5" width="15.109375" style="320" customWidth="1"/>
    <col min="6" max="16384" width="9.109375" style="315"/>
  </cols>
  <sheetData>
    <row r="1" spans="1:5" ht="15.9" customHeight="1">
      <c r="B1" s="316"/>
      <c r="C1" s="723" t="s">
        <v>551</v>
      </c>
      <c r="D1" s="724"/>
      <c r="E1" s="724"/>
    </row>
    <row r="2" spans="1:5" ht="15.9" customHeight="1">
      <c r="B2" s="316" t="s">
        <v>342</v>
      </c>
      <c r="C2" s="317" t="s">
        <v>343</v>
      </c>
      <c r="D2" s="317"/>
      <c r="E2" s="317"/>
    </row>
    <row r="3" spans="1:5" ht="15.9" customHeight="1">
      <c r="C3" s="725" t="s">
        <v>110</v>
      </c>
      <c r="D3" s="725"/>
      <c r="E3" s="725"/>
    </row>
    <row r="4" spans="1:5" ht="15.9" customHeight="1">
      <c r="C4" s="611" t="s">
        <v>586</v>
      </c>
      <c r="D4" s="318"/>
      <c r="E4" s="318">
        <v>133</v>
      </c>
    </row>
    <row r="5" spans="1:5" ht="12.75" customHeight="1">
      <c r="C5" s="318"/>
      <c r="D5" s="318"/>
      <c r="E5" s="318"/>
    </row>
    <row r="6" spans="1:5" s="349" customFormat="1" ht="18.75" customHeight="1">
      <c r="A6" s="722" t="s">
        <v>344</v>
      </c>
      <c r="B6" s="722"/>
      <c r="C6" s="722"/>
      <c r="D6" s="722"/>
      <c r="E6" s="722"/>
    </row>
    <row r="7" spans="1:5" s="349" customFormat="1" ht="18.75" customHeight="1">
      <c r="A7" s="722" t="s">
        <v>109</v>
      </c>
      <c r="B7" s="722"/>
      <c r="C7" s="722"/>
      <c r="D7" s="722"/>
      <c r="E7" s="722"/>
    </row>
    <row r="8" spans="1:5" s="349" customFormat="1" ht="18.75" customHeight="1">
      <c r="A8" s="721" t="s">
        <v>564</v>
      </c>
      <c r="B8" s="722"/>
      <c r="C8" s="722"/>
      <c r="D8" s="722"/>
      <c r="E8" s="722"/>
    </row>
    <row r="10" spans="1:5" ht="15" thickBot="1">
      <c r="E10" s="321" t="s">
        <v>284</v>
      </c>
    </row>
    <row r="11" spans="1:5" ht="51.6" thickBot="1">
      <c r="A11" s="322" t="s">
        <v>345</v>
      </c>
      <c r="B11" s="323" t="s">
        <v>346</v>
      </c>
      <c r="C11" s="324" t="s">
        <v>289</v>
      </c>
      <c r="D11" s="325" t="s">
        <v>544</v>
      </c>
      <c r="E11" s="326" t="s">
        <v>562</v>
      </c>
    </row>
    <row r="12" spans="1:5" ht="20.100000000000001" customHeight="1">
      <c r="A12" s="327" t="s">
        <v>347</v>
      </c>
      <c r="B12" s="328" t="s">
        <v>348</v>
      </c>
      <c r="C12" s="329">
        <f>C13+C30+C19+C25</f>
        <v>0</v>
      </c>
      <c r="D12" s="329">
        <v>424412.5</v>
      </c>
      <c r="E12" s="330">
        <v>863774.99</v>
      </c>
    </row>
    <row r="13" spans="1:5" ht="31.5" customHeight="1">
      <c r="A13" s="331" t="s">
        <v>349</v>
      </c>
      <c r="B13" s="332" t="s">
        <v>350</v>
      </c>
      <c r="C13" s="333">
        <f>ABS(C14)-ABS(C19)-ABS(C25)</f>
        <v>0</v>
      </c>
      <c r="D13" s="333">
        <f>ABS(D14)-ABS(D19)-ABS(D25)</f>
        <v>0</v>
      </c>
      <c r="E13" s="334">
        <f>ABS(E14)-ABS(E19)-ABS(E25)</f>
        <v>0</v>
      </c>
    </row>
    <row r="14" spans="1:5" ht="31.5" customHeight="1">
      <c r="A14" s="331" t="s">
        <v>351</v>
      </c>
      <c r="B14" s="332" t="s">
        <v>352</v>
      </c>
      <c r="C14" s="333">
        <f>C16-ABS(C18)</f>
        <v>0</v>
      </c>
      <c r="D14" s="333">
        <f>D16-ABS(D18)</f>
        <v>0</v>
      </c>
      <c r="E14" s="334">
        <f>E16-ABS(E18)</f>
        <v>0</v>
      </c>
    </row>
    <row r="15" spans="1:5" ht="33.75" customHeight="1">
      <c r="A15" s="335" t="s">
        <v>353</v>
      </c>
      <c r="B15" s="336" t="s">
        <v>354</v>
      </c>
      <c r="C15" s="337">
        <f>C16</f>
        <v>0</v>
      </c>
      <c r="D15" s="337">
        <f>D16</f>
        <v>0</v>
      </c>
      <c r="E15" s="338">
        <f>E16</f>
        <v>0</v>
      </c>
    </row>
    <row r="16" spans="1:5" ht="48" customHeight="1">
      <c r="A16" s="335" t="s">
        <v>355</v>
      </c>
      <c r="B16" s="336" t="s">
        <v>356</v>
      </c>
      <c r="C16" s="337"/>
      <c r="D16" s="339"/>
      <c r="E16" s="340"/>
    </row>
    <row r="17" spans="1:5" ht="35.25" customHeight="1">
      <c r="A17" s="335" t="s">
        <v>357</v>
      </c>
      <c r="B17" s="336" t="s">
        <v>358</v>
      </c>
      <c r="C17" s="337">
        <f>C18</f>
        <v>0</v>
      </c>
      <c r="D17" s="337">
        <f>D18</f>
        <v>0</v>
      </c>
      <c r="E17" s="338">
        <f>E18</f>
        <v>0</v>
      </c>
    </row>
    <row r="18" spans="1:5" ht="46.5" customHeight="1">
      <c r="A18" s="335" t="s">
        <v>359</v>
      </c>
      <c r="B18" s="336" t="s">
        <v>360</v>
      </c>
      <c r="C18" s="337"/>
      <c r="D18" s="339"/>
      <c r="E18" s="340"/>
    </row>
    <row r="19" spans="1:5" ht="33.75" customHeight="1">
      <c r="A19" s="331" t="s">
        <v>361</v>
      </c>
      <c r="B19" s="332" t="s">
        <v>362</v>
      </c>
      <c r="C19" s="333">
        <f>C22-ABS(C24)</f>
        <v>0</v>
      </c>
      <c r="D19" s="341"/>
      <c r="E19" s="342"/>
    </row>
    <row r="20" spans="1:5" ht="45" customHeight="1">
      <c r="A20" s="343" t="s">
        <v>363</v>
      </c>
      <c r="B20" s="344" t="s">
        <v>364</v>
      </c>
      <c r="C20" s="345">
        <f>C21-ABS(C23)</f>
        <v>0</v>
      </c>
      <c r="D20" s="345">
        <f>D21-ABS(D23)</f>
        <v>0</v>
      </c>
      <c r="E20" s="346">
        <f>E21-ABS(E23)</f>
        <v>0</v>
      </c>
    </row>
    <row r="21" spans="1:5" ht="45" customHeight="1">
      <c r="A21" s="343" t="s">
        <v>365</v>
      </c>
      <c r="B21" s="336" t="s">
        <v>366</v>
      </c>
      <c r="C21" s="337">
        <f>C22</f>
        <v>0</v>
      </c>
      <c r="D21" s="337">
        <f>D22</f>
        <v>0</v>
      </c>
      <c r="E21" s="338">
        <f>E22</f>
        <v>0</v>
      </c>
    </row>
    <row r="22" spans="1:5" ht="50.25" customHeight="1">
      <c r="A22" s="343" t="s">
        <v>367</v>
      </c>
      <c r="B22" s="336" t="s">
        <v>368</v>
      </c>
      <c r="C22" s="337"/>
      <c r="D22" s="339"/>
      <c r="E22" s="340"/>
    </row>
    <row r="23" spans="1:5" ht="49.5" customHeight="1">
      <c r="A23" s="343" t="s">
        <v>369</v>
      </c>
      <c r="B23" s="336" t="s">
        <v>370</v>
      </c>
      <c r="C23" s="337">
        <f>C24</f>
        <v>0</v>
      </c>
      <c r="D23" s="337">
        <f>D24</f>
        <v>0</v>
      </c>
      <c r="E23" s="338">
        <f>E24</f>
        <v>0</v>
      </c>
    </row>
    <row r="24" spans="1:5" ht="48.75" customHeight="1">
      <c r="A24" s="343" t="s">
        <v>371</v>
      </c>
      <c r="B24" s="336" t="s">
        <v>372</v>
      </c>
      <c r="C24" s="337"/>
      <c r="D24" s="339"/>
      <c r="E24" s="340"/>
    </row>
    <row r="25" spans="1:5" ht="30.75" customHeight="1">
      <c r="A25" s="331" t="s">
        <v>373</v>
      </c>
      <c r="B25" s="332" t="s">
        <v>374</v>
      </c>
      <c r="C25" s="333">
        <f>ABS(C27)-ABS(C29)</f>
        <v>0</v>
      </c>
      <c r="D25" s="333">
        <f>ABS(D27)-D29</f>
        <v>0</v>
      </c>
      <c r="E25" s="334">
        <f>ABS(E27)-E29</f>
        <v>0</v>
      </c>
    </row>
    <row r="26" spans="1:5" ht="31.5" customHeight="1">
      <c r="A26" s="343" t="s">
        <v>375</v>
      </c>
      <c r="B26" s="344" t="s">
        <v>376</v>
      </c>
      <c r="C26" s="337">
        <f>C27</f>
        <v>0</v>
      </c>
      <c r="D26" s="337">
        <f>D27</f>
        <v>0</v>
      </c>
      <c r="E26" s="338">
        <f>E27</f>
        <v>0</v>
      </c>
    </row>
    <row r="27" spans="1:5" ht="94.5" customHeight="1">
      <c r="A27" s="343" t="s">
        <v>377</v>
      </c>
      <c r="B27" s="336" t="s">
        <v>378</v>
      </c>
      <c r="C27" s="337"/>
      <c r="D27" s="339"/>
      <c r="E27" s="340"/>
    </row>
    <row r="28" spans="1:5" ht="35.25" customHeight="1">
      <c r="A28" s="343" t="s">
        <v>379</v>
      </c>
      <c r="B28" s="336" t="s">
        <v>380</v>
      </c>
      <c r="C28" s="337">
        <f>C29</f>
        <v>0</v>
      </c>
      <c r="D28" s="337">
        <f>D29</f>
        <v>0</v>
      </c>
      <c r="E28" s="338">
        <f>E29</f>
        <v>0</v>
      </c>
    </row>
    <row r="29" spans="1:5" ht="51" customHeight="1">
      <c r="A29" s="343" t="s">
        <v>381</v>
      </c>
      <c r="B29" s="336" t="s">
        <v>382</v>
      </c>
      <c r="C29" s="337"/>
      <c r="D29" s="339"/>
      <c r="E29" s="340"/>
    </row>
    <row r="30" spans="1:5" ht="27" customHeight="1">
      <c r="A30" s="331" t="s">
        <v>349</v>
      </c>
      <c r="B30" s="332" t="s">
        <v>383</v>
      </c>
      <c r="C30" s="333">
        <f>C36-ABS(C31)</f>
        <v>0</v>
      </c>
      <c r="D30" s="333">
        <v>424412.5</v>
      </c>
      <c r="E30" s="334">
        <v>863774.99</v>
      </c>
    </row>
    <row r="31" spans="1:5" ht="36.75" customHeight="1">
      <c r="A31" s="343" t="s">
        <v>384</v>
      </c>
      <c r="B31" s="344" t="s">
        <v>385</v>
      </c>
      <c r="C31" s="337">
        <v>77459442</v>
      </c>
      <c r="D31" s="337">
        <v>-17277241.920000002</v>
      </c>
      <c r="E31" s="338">
        <v>17576241.920000002</v>
      </c>
    </row>
    <row r="32" spans="1:5" ht="27" customHeight="1">
      <c r="A32" s="343" t="s">
        <v>386</v>
      </c>
      <c r="B32" s="344" t="s">
        <v>387</v>
      </c>
      <c r="C32" s="337">
        <v>77459442</v>
      </c>
      <c r="D32" s="337">
        <v>-17277241.920000002</v>
      </c>
      <c r="E32" s="338">
        <v>17658243.579999998</v>
      </c>
    </row>
    <row r="33" spans="1:5" ht="27" customHeight="1">
      <c r="A33" s="343" t="s">
        <v>424</v>
      </c>
      <c r="B33" s="344" t="s">
        <v>425</v>
      </c>
      <c r="C33" s="337">
        <v>77459442</v>
      </c>
      <c r="D33" s="337">
        <v>-17277241.920000002</v>
      </c>
      <c r="E33" s="338"/>
    </row>
    <row r="34" spans="1:5" ht="33" customHeight="1">
      <c r="A34" s="343" t="s">
        <v>388</v>
      </c>
      <c r="B34" s="344" t="s">
        <v>389</v>
      </c>
      <c r="C34" s="337">
        <v>77459442</v>
      </c>
      <c r="D34" s="337">
        <v>-17277241.920000002</v>
      </c>
      <c r="E34" s="338">
        <v>17576241.920000002</v>
      </c>
    </row>
    <row r="35" spans="1:5" ht="35.25" customHeight="1">
      <c r="A35" s="343" t="s">
        <v>390</v>
      </c>
      <c r="B35" s="336" t="s">
        <v>391</v>
      </c>
      <c r="C35" s="337">
        <v>77459442</v>
      </c>
      <c r="D35" s="337">
        <v>-17277241.920000002</v>
      </c>
      <c r="E35" s="338">
        <v>17576241.920000002</v>
      </c>
    </row>
    <row r="36" spans="1:5" ht="27" customHeight="1" thickBot="1">
      <c r="A36" s="343" t="s">
        <v>392</v>
      </c>
      <c r="B36" s="344" t="s">
        <v>393</v>
      </c>
      <c r="C36" s="337">
        <v>77459442</v>
      </c>
      <c r="D36" s="99">
        <v>17701654.420000002</v>
      </c>
      <c r="E36" s="338">
        <v>18440016.91</v>
      </c>
    </row>
    <row r="37" spans="1:5" ht="27" customHeight="1" thickBot="1">
      <c r="A37" s="335" t="s">
        <v>394</v>
      </c>
      <c r="B37" s="336" t="s">
        <v>395</v>
      </c>
      <c r="C37" s="337">
        <v>77459442</v>
      </c>
      <c r="D37" s="99">
        <v>17701654.420000002</v>
      </c>
      <c r="E37" s="338">
        <v>18440016.91</v>
      </c>
    </row>
    <row r="38" spans="1:5" ht="34.5" customHeight="1" thickBot="1">
      <c r="A38" s="343" t="s">
        <v>396</v>
      </c>
      <c r="B38" s="344" t="s">
        <v>397</v>
      </c>
      <c r="C38" s="337">
        <v>77459442</v>
      </c>
      <c r="D38" s="99">
        <v>17701654.420000002</v>
      </c>
      <c r="E38" s="338">
        <v>18440016.91</v>
      </c>
    </row>
    <row r="39" spans="1:5" ht="31.5" customHeight="1" thickBot="1">
      <c r="A39" s="347" t="s">
        <v>398</v>
      </c>
      <c r="B39" s="348" t="s">
        <v>399</v>
      </c>
      <c r="C39" s="337">
        <v>77459442</v>
      </c>
      <c r="D39" s="99">
        <v>17701654.420000002</v>
      </c>
      <c r="E39" s="338">
        <v>18440016.91</v>
      </c>
    </row>
  </sheetData>
  <mergeCells count="5">
    <mergeCell ref="A8:E8"/>
    <mergeCell ref="C1:E1"/>
    <mergeCell ref="C3:E3"/>
    <mergeCell ref="A6:E6"/>
    <mergeCell ref="A7:E7"/>
  </mergeCells>
  <phoneticPr fontId="41" type="noConversion"/>
  <pageMargins left="0.19685039370078741" right="0.19685039370078741" top="0.23622047244094491" bottom="0.19" header="0.15748031496062992" footer="0.19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138"/>
  <sheetViews>
    <sheetView showGridLines="0" view="pageBreakPreview" topLeftCell="A128" zoomScaleSheetLayoutView="100" workbookViewId="0">
      <selection activeCell="AC37" sqref="AC37"/>
    </sheetView>
  </sheetViews>
  <sheetFormatPr defaultColWidth="9.109375" defaultRowHeight="13.2"/>
  <cols>
    <col min="1" max="1" width="5.5546875" style="1" customWidth="1"/>
    <col min="2" max="13" width="0" style="1" hidden="1" customWidth="1"/>
    <col min="14" max="14" width="9.109375" style="1"/>
    <col min="15" max="15" width="10.88671875" style="1" customWidth="1"/>
    <col min="16" max="16" width="33.44140625" style="1" customWidth="1"/>
    <col min="17" max="17" width="8.6640625" style="1" customWidth="1"/>
    <col min="18" max="18" width="5.44140625" style="1" customWidth="1"/>
    <col min="19" max="19" width="5.33203125" style="1" customWidth="1"/>
    <col min="20" max="20" width="0" style="1" hidden="1" customWidth="1"/>
    <col min="21" max="21" width="3.88671875" style="1" customWidth="1"/>
    <col min="22" max="22" width="2.5546875" style="1" customWidth="1"/>
    <col min="23" max="23" width="3.44140625" style="1" customWidth="1"/>
    <col min="24" max="24" width="8.109375" style="1" customWidth="1"/>
    <col min="25" max="25" width="4.44140625" style="1" customWidth="1"/>
    <col min="26" max="26" width="0" style="1" hidden="1" customWidth="1"/>
    <col min="27" max="27" width="15.44140625" style="1" customWidth="1"/>
    <col min="28" max="28" width="14.33203125" style="1" customWidth="1"/>
    <col min="29" max="29" width="14.109375" style="1" customWidth="1"/>
    <col min="30" max="30" width="0" style="1" hidden="1" customWidth="1"/>
    <col min="31" max="31" width="1.109375" style="1" customWidth="1"/>
    <col min="32" max="16384" width="9.109375" style="1"/>
  </cols>
  <sheetData>
    <row r="1" spans="1:31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/>
      <c r="AC1" s="2"/>
      <c r="AD1" s="3"/>
      <c r="AE1" s="2"/>
    </row>
    <row r="2" spans="1:31" ht="1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594"/>
      <c r="O2" s="573"/>
      <c r="P2" s="572"/>
      <c r="Q2" s="572"/>
      <c r="R2" s="22"/>
      <c r="S2" s="22"/>
      <c r="T2" s="22"/>
      <c r="U2" s="22"/>
      <c r="V2" s="22"/>
      <c r="W2" s="22"/>
      <c r="X2" s="22"/>
      <c r="AA2" s="730" t="s">
        <v>1</v>
      </c>
      <c r="AB2" s="730"/>
      <c r="AC2" s="2"/>
      <c r="AD2" s="21"/>
      <c r="AE2" s="2"/>
    </row>
    <row r="3" spans="1:31" ht="1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594"/>
      <c r="O3" s="573"/>
      <c r="P3" s="573"/>
      <c r="Q3" s="573"/>
      <c r="R3" s="22"/>
      <c r="S3" s="22"/>
      <c r="T3" s="22"/>
      <c r="U3" s="22"/>
      <c r="V3" s="22"/>
      <c r="W3" s="22"/>
      <c r="X3" s="22"/>
      <c r="AA3" s="24" t="s">
        <v>288</v>
      </c>
      <c r="AB3" s="22"/>
      <c r="AC3" s="2"/>
      <c r="AD3" s="21"/>
      <c r="AE3" s="2"/>
    </row>
    <row r="4" spans="1:31" ht="1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573"/>
      <c r="P4" s="573"/>
      <c r="Q4" s="22"/>
      <c r="R4" s="22"/>
      <c r="S4" s="22"/>
      <c r="T4" s="22"/>
      <c r="U4" s="22"/>
      <c r="V4" s="22"/>
      <c r="W4" s="22"/>
      <c r="X4" s="22"/>
      <c r="AA4" s="24" t="s">
        <v>287</v>
      </c>
      <c r="AB4" s="22"/>
      <c r="AC4" s="2"/>
      <c r="AD4" s="21"/>
      <c r="AE4" s="2"/>
    </row>
    <row r="5" spans="1:31" ht="1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5"/>
      <c r="S5" s="2"/>
      <c r="T5" s="25"/>
      <c r="U5" s="4"/>
      <c r="V5" s="25"/>
      <c r="W5" s="25"/>
      <c r="X5" s="25"/>
      <c r="AA5" s="730" t="s">
        <v>0</v>
      </c>
      <c r="AB5" s="730"/>
      <c r="AC5" s="2"/>
      <c r="AD5" s="25"/>
      <c r="AE5" s="2"/>
    </row>
    <row r="6" spans="1:31" ht="1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AA6" s="730" t="s">
        <v>592</v>
      </c>
      <c r="AB6" s="746"/>
      <c r="AC6" s="746"/>
      <c r="AD6" s="21"/>
      <c r="AE6" s="2"/>
    </row>
    <row r="7" spans="1:31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73"/>
      <c r="S7" s="22"/>
      <c r="T7" s="22"/>
      <c r="U7" s="22"/>
      <c r="V7" s="22"/>
      <c r="W7" s="22"/>
      <c r="X7" s="22"/>
      <c r="Y7" s="22"/>
      <c r="Z7" s="22"/>
      <c r="AA7" s="22"/>
      <c r="AB7" s="21"/>
      <c r="AC7" s="3"/>
      <c r="AD7" s="3"/>
      <c r="AE7" s="2"/>
    </row>
    <row r="8" spans="1:31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2"/>
    </row>
    <row r="9" spans="1:31" s="357" customFormat="1" ht="15.75" customHeight="1">
      <c r="A9" s="109" t="s">
        <v>286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5"/>
      <c r="AE9" s="356"/>
    </row>
    <row r="10" spans="1:31" s="357" customFormat="1" ht="15.75" customHeight="1">
      <c r="A10" s="734" t="s">
        <v>426</v>
      </c>
      <c r="B10" s="735"/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735"/>
      <c r="R10" s="735"/>
      <c r="S10" s="735"/>
      <c r="T10" s="735"/>
      <c r="U10" s="735"/>
      <c r="V10" s="735"/>
      <c r="W10" s="735"/>
      <c r="X10" s="735"/>
      <c r="Y10" s="735"/>
      <c r="Z10" s="735"/>
      <c r="AA10" s="735"/>
      <c r="AB10" s="735"/>
      <c r="AC10" s="47"/>
      <c r="AD10" s="355"/>
      <c r="AE10" s="356"/>
    </row>
    <row r="11" spans="1:31" s="357" customFormat="1" ht="15.75" customHeight="1">
      <c r="A11" s="358" t="s">
        <v>285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55"/>
      <c r="AE11" s="356"/>
    </row>
    <row r="12" spans="1:31" s="357" customFormat="1" ht="15.75" customHeight="1">
      <c r="A12" s="745" t="s">
        <v>552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361"/>
      <c r="AC12" s="361"/>
      <c r="AD12" s="355"/>
      <c r="AE12" s="356"/>
    </row>
    <row r="13" spans="1:31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  <c r="AC13" s="12" t="s">
        <v>284</v>
      </c>
      <c r="AD13" s="3"/>
      <c r="AE13" s="2"/>
    </row>
    <row r="14" spans="1:31" ht="29.25" customHeight="1" thickBot="1">
      <c r="A14" s="7"/>
      <c r="B14" s="11"/>
      <c r="C14" s="11"/>
      <c r="D14" s="362"/>
      <c r="E14" s="362"/>
      <c r="F14" s="362"/>
      <c r="G14" s="362"/>
      <c r="H14" s="362"/>
      <c r="I14" s="362"/>
      <c r="J14" s="362"/>
      <c r="K14" s="362"/>
      <c r="L14" s="363"/>
      <c r="M14" s="364"/>
      <c r="N14" s="736" t="s">
        <v>299</v>
      </c>
      <c r="O14" s="737"/>
      <c r="P14" s="738"/>
      <c r="Q14" s="40"/>
      <c r="R14" s="37" t="s">
        <v>283</v>
      </c>
      <c r="S14" s="37" t="s">
        <v>282</v>
      </c>
      <c r="T14" s="38" t="s">
        <v>281</v>
      </c>
      <c r="U14" s="731" t="s">
        <v>280</v>
      </c>
      <c r="V14" s="731"/>
      <c r="W14" s="731"/>
      <c r="X14" s="731"/>
      <c r="Y14" s="39" t="s">
        <v>279</v>
      </c>
      <c r="Z14" s="37" t="s">
        <v>278</v>
      </c>
      <c r="AA14" s="37" t="s">
        <v>289</v>
      </c>
      <c r="AB14" s="304" t="s">
        <v>544</v>
      </c>
      <c r="AC14" s="40" t="s">
        <v>562</v>
      </c>
      <c r="AD14" s="8"/>
      <c r="AE14" s="3"/>
    </row>
    <row r="15" spans="1:31" s="32" customFormat="1" ht="27.6">
      <c r="A15" s="27"/>
      <c r="B15" s="28"/>
      <c r="C15" s="29"/>
      <c r="D15" s="732" t="s">
        <v>277</v>
      </c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3"/>
      <c r="P15" s="733"/>
      <c r="Q15" s="574" t="s">
        <v>423</v>
      </c>
      <c r="R15" s="365">
        <v>1</v>
      </c>
      <c r="S15" s="366" t="s">
        <v>154</v>
      </c>
      <c r="T15" s="367" t="s">
        <v>151</v>
      </c>
      <c r="U15" s="368" t="s">
        <v>154</v>
      </c>
      <c r="V15" s="369" t="s">
        <v>155</v>
      </c>
      <c r="W15" s="368" t="s">
        <v>154</v>
      </c>
      <c r="X15" s="370" t="s">
        <v>153</v>
      </c>
      <c r="Y15" s="371"/>
      <c r="Z15" s="372"/>
      <c r="AA15" s="373">
        <f>AA16+AA20+AA27+AA30</f>
        <v>8241699</v>
      </c>
      <c r="AB15" s="373">
        <f>AB16+AB20+AB30</f>
        <v>7703982.8999999994</v>
      </c>
      <c r="AC15" s="373">
        <f>AC16+AC20+AC30</f>
        <v>7563620.3899999997</v>
      </c>
      <c r="AD15" s="30"/>
      <c r="AE15" s="31"/>
    </row>
    <row r="16" spans="1:31" s="428" customFormat="1" ht="27.6">
      <c r="A16" s="423"/>
      <c r="B16" s="424"/>
      <c r="C16" s="425"/>
      <c r="D16" s="374"/>
      <c r="E16" s="726" t="s">
        <v>276</v>
      </c>
      <c r="F16" s="726"/>
      <c r="G16" s="726"/>
      <c r="H16" s="726"/>
      <c r="I16" s="726"/>
      <c r="J16" s="726"/>
      <c r="K16" s="726"/>
      <c r="L16" s="726"/>
      <c r="M16" s="726"/>
      <c r="N16" s="742"/>
      <c r="O16" s="742"/>
      <c r="P16" s="742"/>
      <c r="Q16" s="574" t="s">
        <v>423</v>
      </c>
      <c r="R16" s="375">
        <v>1</v>
      </c>
      <c r="S16" s="376">
        <v>2</v>
      </c>
      <c r="T16" s="377" t="s">
        <v>151</v>
      </c>
      <c r="U16" s="378" t="s">
        <v>154</v>
      </c>
      <c r="V16" s="379" t="s">
        <v>155</v>
      </c>
      <c r="W16" s="378" t="s">
        <v>154</v>
      </c>
      <c r="X16" s="380" t="s">
        <v>153</v>
      </c>
      <c r="Y16" s="381"/>
      <c r="Z16" s="382"/>
      <c r="AA16" s="383">
        <f>AA17</f>
        <v>990290</v>
      </c>
      <c r="AB16" s="383">
        <f t="shared" ref="AB16:AC18" si="0">AB17</f>
        <v>1060617.1000000001</v>
      </c>
      <c r="AC16" s="383">
        <f t="shared" si="0"/>
        <v>1060617.1000000001</v>
      </c>
      <c r="AD16" s="426"/>
      <c r="AE16" s="427"/>
    </row>
    <row r="17" spans="1:31" s="428" customFormat="1" ht="18.75" customHeight="1">
      <c r="A17" s="423"/>
      <c r="B17" s="424"/>
      <c r="C17" s="425"/>
      <c r="D17" s="384"/>
      <c r="E17" s="374"/>
      <c r="F17" s="726" t="s">
        <v>573</v>
      </c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574" t="s">
        <v>423</v>
      </c>
      <c r="R17" s="385">
        <v>1</v>
      </c>
      <c r="S17" s="386">
        <v>2</v>
      </c>
      <c r="T17" s="377" t="s">
        <v>253</v>
      </c>
      <c r="U17" s="387">
        <v>86</v>
      </c>
      <c r="V17" s="388" t="s">
        <v>155</v>
      </c>
      <c r="W17" s="387" t="s">
        <v>154</v>
      </c>
      <c r="X17" s="389" t="s">
        <v>153</v>
      </c>
      <c r="Y17" s="390"/>
      <c r="Z17" s="382"/>
      <c r="AA17" s="391">
        <f>AA18</f>
        <v>990290</v>
      </c>
      <c r="AB17" s="391">
        <f>AB18</f>
        <v>1060617.1000000001</v>
      </c>
      <c r="AC17" s="391">
        <f t="shared" si="0"/>
        <v>1060617.1000000001</v>
      </c>
      <c r="AD17" s="426"/>
      <c r="AE17" s="427"/>
    </row>
    <row r="18" spans="1:31" s="428" customFormat="1" ht="27.6">
      <c r="A18" s="423"/>
      <c r="B18" s="424"/>
      <c r="C18" s="425"/>
      <c r="D18" s="384"/>
      <c r="E18" s="384"/>
      <c r="F18" s="384"/>
      <c r="G18" s="384"/>
      <c r="H18" s="374"/>
      <c r="I18" s="726" t="s">
        <v>275</v>
      </c>
      <c r="J18" s="726"/>
      <c r="K18" s="726"/>
      <c r="L18" s="726"/>
      <c r="M18" s="726"/>
      <c r="N18" s="726"/>
      <c r="O18" s="726"/>
      <c r="P18" s="726"/>
      <c r="Q18" s="574" t="s">
        <v>423</v>
      </c>
      <c r="R18" s="385">
        <v>1</v>
      </c>
      <c r="S18" s="386">
        <v>2</v>
      </c>
      <c r="T18" s="377" t="s">
        <v>274</v>
      </c>
      <c r="U18" s="387">
        <v>86</v>
      </c>
      <c r="V18" s="388" t="s">
        <v>155</v>
      </c>
      <c r="W18" s="387" t="s">
        <v>154</v>
      </c>
      <c r="X18" s="389" t="s">
        <v>273</v>
      </c>
      <c r="Y18" s="390"/>
      <c r="Z18" s="382"/>
      <c r="AA18" s="391">
        <f>AA19</f>
        <v>990290</v>
      </c>
      <c r="AB18" s="391">
        <f t="shared" si="0"/>
        <v>1060617.1000000001</v>
      </c>
      <c r="AC18" s="391">
        <f t="shared" si="0"/>
        <v>1060617.1000000001</v>
      </c>
      <c r="AD18" s="426"/>
      <c r="AE18" s="427"/>
    </row>
    <row r="19" spans="1:31" s="428" customFormat="1" ht="27.6">
      <c r="A19" s="423"/>
      <c r="B19" s="424"/>
      <c r="C19" s="425"/>
      <c r="D19" s="384"/>
      <c r="E19" s="384"/>
      <c r="F19" s="384"/>
      <c r="G19" s="384"/>
      <c r="H19" s="384"/>
      <c r="I19" s="384"/>
      <c r="J19" s="374"/>
      <c r="K19" s="739" t="s">
        <v>252</v>
      </c>
      <c r="L19" s="740"/>
      <c r="M19" s="740"/>
      <c r="N19" s="740"/>
      <c r="O19" s="740"/>
      <c r="P19" s="741"/>
      <c r="Q19" s="574" t="s">
        <v>423</v>
      </c>
      <c r="R19" s="385">
        <v>1</v>
      </c>
      <c r="S19" s="386">
        <v>2</v>
      </c>
      <c r="T19" s="377" t="s">
        <v>274</v>
      </c>
      <c r="U19" s="387">
        <v>86</v>
      </c>
      <c r="V19" s="388" t="s">
        <v>155</v>
      </c>
      <c r="W19" s="387" t="s">
        <v>154</v>
      </c>
      <c r="X19" s="389" t="s">
        <v>273</v>
      </c>
      <c r="Y19" s="392" t="s">
        <v>248</v>
      </c>
      <c r="Z19" s="382"/>
      <c r="AA19" s="457">
        <v>990290</v>
      </c>
      <c r="AB19" s="457">
        <v>1060617.1000000001</v>
      </c>
      <c r="AC19" s="457">
        <v>1060617.1000000001</v>
      </c>
      <c r="AD19" s="426"/>
      <c r="AE19" s="427"/>
    </row>
    <row r="20" spans="1:31" s="428" customFormat="1" ht="40.200000000000003" customHeight="1">
      <c r="A20" s="423"/>
      <c r="B20" s="424"/>
      <c r="C20" s="425"/>
      <c r="D20" s="374"/>
      <c r="E20" s="726" t="s">
        <v>272</v>
      </c>
      <c r="F20" s="726"/>
      <c r="G20" s="726"/>
      <c r="H20" s="726"/>
      <c r="I20" s="726"/>
      <c r="J20" s="726"/>
      <c r="K20" s="726"/>
      <c r="L20" s="726"/>
      <c r="M20" s="726"/>
      <c r="N20" s="742"/>
      <c r="O20" s="742"/>
      <c r="P20" s="742"/>
      <c r="Q20" s="574" t="s">
        <v>423</v>
      </c>
      <c r="R20" s="375">
        <v>1</v>
      </c>
      <c r="S20" s="376">
        <v>4</v>
      </c>
      <c r="T20" s="377" t="s">
        <v>151</v>
      </c>
      <c r="U20" s="378" t="s">
        <v>154</v>
      </c>
      <c r="V20" s="379" t="s">
        <v>155</v>
      </c>
      <c r="W20" s="378" t="s">
        <v>154</v>
      </c>
      <c r="X20" s="380" t="s">
        <v>153</v>
      </c>
      <c r="Y20" s="381"/>
      <c r="Z20" s="382"/>
      <c r="AA20" s="383">
        <f>AA21</f>
        <v>3645709</v>
      </c>
      <c r="AB20" s="383">
        <f t="shared" ref="AB20:AC22" si="1">AB21</f>
        <v>3575380</v>
      </c>
      <c r="AC20" s="383">
        <f t="shared" si="1"/>
        <v>3478605.09</v>
      </c>
      <c r="AD20" s="426"/>
      <c r="AE20" s="427"/>
    </row>
    <row r="21" spans="1:31" s="428" customFormat="1" ht="27.6">
      <c r="A21" s="423"/>
      <c r="B21" s="424"/>
      <c r="C21" s="425"/>
      <c r="D21" s="384"/>
      <c r="E21" s="374"/>
      <c r="F21" s="726" t="s">
        <v>264</v>
      </c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574" t="s">
        <v>423</v>
      </c>
      <c r="R21" s="385">
        <v>1</v>
      </c>
      <c r="S21" s="386">
        <v>4</v>
      </c>
      <c r="T21" s="377" t="s">
        <v>263</v>
      </c>
      <c r="U21" s="387" t="s">
        <v>259</v>
      </c>
      <c r="V21" s="388" t="s">
        <v>155</v>
      </c>
      <c r="W21" s="387" t="s">
        <v>154</v>
      </c>
      <c r="X21" s="389" t="s">
        <v>153</v>
      </c>
      <c r="Y21" s="390"/>
      <c r="Z21" s="382"/>
      <c r="AA21" s="391">
        <f>AA22</f>
        <v>3645709</v>
      </c>
      <c r="AB21" s="391">
        <f t="shared" si="1"/>
        <v>3575380</v>
      </c>
      <c r="AC21" s="391">
        <f t="shared" si="1"/>
        <v>3478605.09</v>
      </c>
      <c r="AD21" s="426"/>
      <c r="AE21" s="427"/>
    </row>
    <row r="22" spans="1:31" s="428" customFormat="1" ht="27.6">
      <c r="A22" s="423"/>
      <c r="B22" s="424"/>
      <c r="C22" s="425"/>
      <c r="D22" s="384"/>
      <c r="E22" s="384"/>
      <c r="F22" s="384"/>
      <c r="G22" s="374"/>
      <c r="H22" s="726" t="s">
        <v>271</v>
      </c>
      <c r="I22" s="726"/>
      <c r="J22" s="726"/>
      <c r="K22" s="726"/>
      <c r="L22" s="726"/>
      <c r="M22" s="726"/>
      <c r="N22" s="726"/>
      <c r="O22" s="726"/>
      <c r="P22" s="726"/>
      <c r="Q22" s="574" t="s">
        <v>423</v>
      </c>
      <c r="R22" s="385">
        <v>1</v>
      </c>
      <c r="S22" s="386">
        <v>4</v>
      </c>
      <c r="T22" s="377" t="s">
        <v>270</v>
      </c>
      <c r="U22" s="387" t="s">
        <v>259</v>
      </c>
      <c r="V22" s="388" t="s">
        <v>155</v>
      </c>
      <c r="W22" s="387" t="s">
        <v>158</v>
      </c>
      <c r="X22" s="389" t="s">
        <v>153</v>
      </c>
      <c r="Y22" s="390"/>
      <c r="Z22" s="382"/>
      <c r="AA22" s="391">
        <f>AA23</f>
        <v>3645709</v>
      </c>
      <c r="AB22" s="391">
        <f t="shared" si="1"/>
        <v>3575380</v>
      </c>
      <c r="AC22" s="391">
        <f t="shared" si="1"/>
        <v>3478605.09</v>
      </c>
      <c r="AD22" s="426"/>
      <c r="AE22" s="427"/>
    </row>
    <row r="23" spans="1:31" s="428" customFormat="1" ht="17.25" customHeight="1">
      <c r="A23" s="423"/>
      <c r="B23" s="424"/>
      <c r="C23" s="425"/>
      <c r="D23" s="384"/>
      <c r="E23" s="384"/>
      <c r="F23" s="384"/>
      <c r="G23" s="384"/>
      <c r="H23" s="374"/>
      <c r="I23" s="726" t="s">
        <v>269</v>
      </c>
      <c r="J23" s="726"/>
      <c r="K23" s="726"/>
      <c r="L23" s="726"/>
      <c r="M23" s="726"/>
      <c r="N23" s="726"/>
      <c r="O23" s="726"/>
      <c r="P23" s="726"/>
      <c r="Q23" s="574" t="s">
        <v>423</v>
      </c>
      <c r="R23" s="385">
        <v>1</v>
      </c>
      <c r="S23" s="386">
        <v>4</v>
      </c>
      <c r="T23" s="377" t="s">
        <v>268</v>
      </c>
      <c r="U23" s="387" t="s">
        <v>259</v>
      </c>
      <c r="V23" s="388" t="s">
        <v>155</v>
      </c>
      <c r="W23" s="387" t="s">
        <v>158</v>
      </c>
      <c r="X23" s="389" t="s">
        <v>267</v>
      </c>
      <c r="Y23" s="390"/>
      <c r="Z23" s="382"/>
      <c r="AA23" s="391">
        <f>AA24+AA25</f>
        <v>3645709</v>
      </c>
      <c r="AB23" s="391">
        <f>AB24+AB25</f>
        <v>3575380</v>
      </c>
      <c r="AC23" s="391">
        <f>AC24+AC25</f>
        <v>3478605.09</v>
      </c>
      <c r="AD23" s="426"/>
      <c r="AE23" s="427"/>
    </row>
    <row r="24" spans="1:31" s="428" customFormat="1" ht="27.6">
      <c r="A24" s="423"/>
      <c r="B24" s="424"/>
      <c r="C24" s="425"/>
      <c r="D24" s="384"/>
      <c r="E24" s="384"/>
      <c r="F24" s="384"/>
      <c r="G24" s="384"/>
      <c r="H24" s="384"/>
      <c r="I24" s="384"/>
      <c r="J24" s="374"/>
      <c r="K24" s="739" t="s">
        <v>252</v>
      </c>
      <c r="L24" s="740"/>
      <c r="M24" s="740"/>
      <c r="N24" s="740"/>
      <c r="O24" s="740"/>
      <c r="P24" s="741"/>
      <c r="Q24" s="574" t="s">
        <v>423</v>
      </c>
      <c r="R24" s="385">
        <v>1</v>
      </c>
      <c r="S24" s="386">
        <v>4</v>
      </c>
      <c r="T24" s="377" t="s">
        <v>268</v>
      </c>
      <c r="U24" s="387" t="s">
        <v>259</v>
      </c>
      <c r="V24" s="388" t="s">
        <v>155</v>
      </c>
      <c r="W24" s="387" t="s">
        <v>158</v>
      </c>
      <c r="X24" s="389" t="s">
        <v>267</v>
      </c>
      <c r="Y24" s="392" t="s">
        <v>248</v>
      </c>
      <c r="Z24" s="382"/>
      <c r="AA24" s="393">
        <v>2258600</v>
      </c>
      <c r="AB24" s="393">
        <v>2432480</v>
      </c>
      <c r="AC24" s="393">
        <v>2432480</v>
      </c>
      <c r="AD24" s="426"/>
      <c r="AE24" s="427"/>
    </row>
    <row r="25" spans="1:31" s="428" customFormat="1" ht="27.6">
      <c r="A25" s="423"/>
      <c r="B25" s="424"/>
      <c r="C25" s="425"/>
      <c r="D25" s="384"/>
      <c r="E25" s="384"/>
      <c r="F25" s="384"/>
      <c r="G25" s="384"/>
      <c r="H25" s="384"/>
      <c r="I25" s="384"/>
      <c r="J25" s="374"/>
      <c r="K25" s="739" t="s">
        <v>199</v>
      </c>
      <c r="L25" s="740"/>
      <c r="M25" s="740"/>
      <c r="N25" s="740"/>
      <c r="O25" s="740"/>
      <c r="P25" s="741"/>
      <c r="Q25" s="574" t="s">
        <v>423</v>
      </c>
      <c r="R25" s="385">
        <v>1</v>
      </c>
      <c r="S25" s="386">
        <v>4</v>
      </c>
      <c r="T25" s="377" t="s">
        <v>268</v>
      </c>
      <c r="U25" s="387" t="s">
        <v>259</v>
      </c>
      <c r="V25" s="388" t="s">
        <v>155</v>
      </c>
      <c r="W25" s="387" t="s">
        <v>158</v>
      </c>
      <c r="X25" s="389" t="s">
        <v>267</v>
      </c>
      <c r="Y25" s="392" t="s">
        <v>195</v>
      </c>
      <c r="Z25" s="382"/>
      <c r="AA25" s="393">
        <v>1387109</v>
      </c>
      <c r="AB25" s="393">
        <v>1142900</v>
      </c>
      <c r="AC25" s="393">
        <v>1046125.09</v>
      </c>
      <c r="AD25" s="426"/>
      <c r="AE25" s="427"/>
    </row>
    <row r="26" spans="1:31" s="428" customFormat="1" ht="47.4" customHeight="1">
      <c r="A26" s="423"/>
      <c r="B26" s="424"/>
      <c r="C26" s="458"/>
      <c r="D26" s="681"/>
      <c r="E26" s="681"/>
      <c r="F26" s="681"/>
      <c r="G26" s="681"/>
      <c r="H26" s="681"/>
      <c r="I26" s="681"/>
      <c r="J26" s="681"/>
      <c r="K26" s="681"/>
      <c r="L26" s="680"/>
      <c r="M26" s="680"/>
      <c r="N26" s="740" t="s">
        <v>582</v>
      </c>
      <c r="O26" s="747"/>
      <c r="P26" s="748"/>
      <c r="Q26" s="574" t="s">
        <v>423</v>
      </c>
      <c r="R26" s="385">
        <v>1</v>
      </c>
      <c r="S26" s="386">
        <v>6</v>
      </c>
      <c r="T26" s="377"/>
      <c r="U26" s="387">
        <v>0</v>
      </c>
      <c r="V26" s="388">
        <v>0</v>
      </c>
      <c r="W26" s="387">
        <v>0</v>
      </c>
      <c r="X26" s="389">
        <v>0</v>
      </c>
      <c r="Y26" s="392"/>
      <c r="Z26" s="382"/>
      <c r="AA26" s="393">
        <v>37819.040000000001</v>
      </c>
      <c r="AB26" s="393">
        <v>0</v>
      </c>
      <c r="AC26" s="393">
        <v>0</v>
      </c>
      <c r="AD26" s="426"/>
      <c r="AE26" s="427"/>
    </row>
    <row r="27" spans="1:31" s="428" customFormat="1" ht="14.4">
      <c r="A27" s="423"/>
      <c r="B27" s="424"/>
      <c r="C27" s="458"/>
      <c r="D27" s="616"/>
      <c r="E27" s="616"/>
      <c r="F27" s="616"/>
      <c r="G27" s="616"/>
      <c r="H27" s="616"/>
      <c r="I27" s="616"/>
      <c r="J27" s="616"/>
      <c r="K27" s="616"/>
      <c r="L27" s="615"/>
      <c r="M27" s="615"/>
      <c r="N27" s="740" t="s">
        <v>254</v>
      </c>
      <c r="O27" s="747"/>
      <c r="P27" s="748"/>
      <c r="Q27" s="574" t="s">
        <v>423</v>
      </c>
      <c r="R27" s="385">
        <v>1</v>
      </c>
      <c r="S27" s="386">
        <v>6</v>
      </c>
      <c r="T27" s="377"/>
      <c r="U27" s="387">
        <v>75</v>
      </c>
      <c r="V27" s="388">
        <v>0</v>
      </c>
      <c r="W27" s="387">
        <v>0</v>
      </c>
      <c r="X27" s="389">
        <v>0</v>
      </c>
      <c r="Y27" s="392"/>
      <c r="Z27" s="382"/>
      <c r="AA27" s="393">
        <v>37819.040000000001</v>
      </c>
      <c r="AB27" s="393">
        <v>0</v>
      </c>
      <c r="AC27" s="393">
        <v>0</v>
      </c>
      <c r="AD27" s="426"/>
      <c r="AE27" s="427"/>
    </row>
    <row r="28" spans="1:31" s="428" customFormat="1" ht="42" customHeight="1">
      <c r="A28" s="423"/>
      <c r="B28" s="424"/>
      <c r="C28" s="458"/>
      <c r="D28" s="616"/>
      <c r="E28" s="616"/>
      <c r="F28" s="616"/>
      <c r="G28" s="616"/>
      <c r="H28" s="616"/>
      <c r="I28" s="616"/>
      <c r="J28" s="616"/>
      <c r="K28" s="616"/>
      <c r="L28" s="615"/>
      <c r="M28" s="615"/>
      <c r="N28" s="740" t="s">
        <v>587</v>
      </c>
      <c r="O28" s="747"/>
      <c r="P28" s="748"/>
      <c r="Q28" s="574"/>
      <c r="R28" s="385">
        <v>1</v>
      </c>
      <c r="S28" s="386">
        <v>6</v>
      </c>
      <c r="T28" s="377"/>
      <c r="U28" s="387">
        <v>75</v>
      </c>
      <c r="V28" s="388">
        <v>0</v>
      </c>
      <c r="W28" s="387">
        <v>0</v>
      </c>
      <c r="X28" s="389">
        <v>61002</v>
      </c>
      <c r="Y28" s="392">
        <v>500</v>
      </c>
      <c r="Z28" s="382"/>
      <c r="AA28" s="393">
        <v>37819.040000000001</v>
      </c>
      <c r="AB28" s="393">
        <v>0</v>
      </c>
      <c r="AC28" s="393">
        <v>0</v>
      </c>
      <c r="AD28" s="426"/>
      <c r="AE28" s="427">
        <v>0</v>
      </c>
    </row>
    <row r="29" spans="1:31" s="428" customFormat="1" ht="18.600000000000001" customHeight="1">
      <c r="A29" s="423"/>
      <c r="B29" s="424"/>
      <c r="C29" s="458"/>
      <c r="D29" s="681"/>
      <c r="E29" s="681"/>
      <c r="F29" s="681"/>
      <c r="G29" s="681"/>
      <c r="H29" s="681"/>
      <c r="I29" s="681"/>
      <c r="J29" s="681"/>
      <c r="K29" s="681"/>
      <c r="L29" s="680"/>
      <c r="M29" s="680"/>
      <c r="N29" s="740" t="s">
        <v>588</v>
      </c>
      <c r="O29" s="747"/>
      <c r="P29" s="748"/>
      <c r="Q29" s="574" t="s">
        <v>423</v>
      </c>
      <c r="R29" s="385">
        <v>1</v>
      </c>
      <c r="S29" s="386">
        <v>6</v>
      </c>
      <c r="T29" s="377"/>
      <c r="U29" s="387">
        <v>75</v>
      </c>
      <c r="V29" s="388">
        <v>0</v>
      </c>
      <c r="W29" s="387">
        <v>0</v>
      </c>
      <c r="X29" s="389">
        <v>61002</v>
      </c>
      <c r="Y29" s="392">
        <v>540</v>
      </c>
      <c r="Z29" s="382"/>
      <c r="AA29" s="393">
        <v>37819.040000000001</v>
      </c>
      <c r="AB29" s="393">
        <v>0</v>
      </c>
      <c r="AC29" s="393">
        <v>0</v>
      </c>
      <c r="AD29" s="426"/>
      <c r="AE29" s="427"/>
    </row>
    <row r="30" spans="1:31" s="428" customFormat="1" ht="30" customHeight="1">
      <c r="A30" s="423"/>
      <c r="B30" s="424"/>
      <c r="C30" s="458"/>
      <c r="D30" s="374"/>
      <c r="E30" s="374"/>
      <c r="F30" s="374"/>
      <c r="G30" s="374"/>
      <c r="H30" s="374"/>
      <c r="I30" s="374"/>
      <c r="J30" s="374"/>
      <c r="K30" s="374"/>
      <c r="L30" s="456"/>
      <c r="M30" s="456"/>
      <c r="N30" s="743" t="s">
        <v>132</v>
      </c>
      <c r="O30" s="743"/>
      <c r="P30" s="744"/>
      <c r="Q30" s="574" t="s">
        <v>423</v>
      </c>
      <c r="R30" s="524">
        <v>1</v>
      </c>
      <c r="S30" s="525">
        <v>13</v>
      </c>
      <c r="T30" s="526"/>
      <c r="U30" s="378" t="s">
        <v>154</v>
      </c>
      <c r="V30" s="379" t="s">
        <v>155</v>
      </c>
      <c r="W30" s="378" t="s">
        <v>154</v>
      </c>
      <c r="X30" s="380" t="s">
        <v>153</v>
      </c>
      <c r="Y30" s="392"/>
      <c r="Z30" s="382"/>
      <c r="AA30" s="523">
        <f>AA31</f>
        <v>3567880.96</v>
      </c>
      <c r="AB30" s="523">
        <f>AB31</f>
        <v>3067985.8</v>
      </c>
      <c r="AC30" s="523">
        <v>3024398.2</v>
      </c>
      <c r="AD30" s="426"/>
      <c r="AE30" s="427"/>
    </row>
    <row r="31" spans="1:31" s="428" customFormat="1" ht="55.2" customHeight="1">
      <c r="A31" s="423"/>
      <c r="B31" s="424"/>
      <c r="C31" s="458"/>
      <c r="D31" s="374"/>
      <c r="E31" s="374"/>
      <c r="F31" s="374"/>
      <c r="G31" s="374"/>
      <c r="H31" s="374"/>
      <c r="I31" s="374"/>
      <c r="J31" s="374"/>
      <c r="K31" s="374"/>
      <c r="L31" s="456"/>
      <c r="M31" s="456"/>
      <c r="N31" s="740" t="s">
        <v>404</v>
      </c>
      <c r="O31" s="740"/>
      <c r="P31" s="741"/>
      <c r="Q31" s="574" t="s">
        <v>423</v>
      </c>
      <c r="R31" s="385">
        <v>1</v>
      </c>
      <c r="S31" s="386">
        <v>13</v>
      </c>
      <c r="T31" s="377"/>
      <c r="U31" s="387">
        <v>86</v>
      </c>
      <c r="V31" s="388">
        <v>0</v>
      </c>
      <c r="W31" s="387">
        <v>0</v>
      </c>
      <c r="X31" s="389">
        <v>0</v>
      </c>
      <c r="Y31" s="392"/>
      <c r="Z31" s="382"/>
      <c r="AA31" s="393">
        <v>3567880.96</v>
      </c>
      <c r="AB31" s="393">
        <f>AB32+AB37+AB38+AB39+AB40+AB42</f>
        <v>3067985.8</v>
      </c>
      <c r="AC31" s="523">
        <v>3024398.2</v>
      </c>
      <c r="AD31" s="426"/>
      <c r="AE31" s="427"/>
    </row>
    <row r="32" spans="1:31" s="428" customFormat="1" ht="48.75" customHeight="1">
      <c r="A32" s="423"/>
      <c r="B32" s="424"/>
      <c r="C32" s="458"/>
      <c r="D32" s="374"/>
      <c r="E32" s="374"/>
      <c r="F32" s="374"/>
      <c r="G32" s="374"/>
      <c r="H32" s="374"/>
      <c r="I32" s="374"/>
      <c r="J32" s="374"/>
      <c r="K32" s="374"/>
      <c r="L32" s="456"/>
      <c r="M32" s="456"/>
      <c r="N32" s="740" t="s">
        <v>401</v>
      </c>
      <c r="O32" s="740"/>
      <c r="P32" s="741"/>
      <c r="Q32" s="574" t="s">
        <v>423</v>
      </c>
      <c r="R32" s="385">
        <v>1</v>
      </c>
      <c r="S32" s="386">
        <v>13</v>
      </c>
      <c r="T32" s="377"/>
      <c r="U32" s="387">
        <v>86</v>
      </c>
      <c r="V32" s="388" t="s">
        <v>155</v>
      </c>
      <c r="W32" s="387">
        <v>3</v>
      </c>
      <c r="X32" s="389" t="s">
        <v>153</v>
      </c>
      <c r="Y32" s="392"/>
      <c r="Z32" s="382"/>
      <c r="AA32" s="393">
        <v>2927700</v>
      </c>
      <c r="AB32" s="393">
        <v>2927700</v>
      </c>
      <c r="AC32" s="393">
        <v>2927700</v>
      </c>
      <c r="AD32" s="426"/>
      <c r="AE32" s="427"/>
    </row>
    <row r="33" spans="1:31" s="428" customFormat="1" ht="30" customHeight="1">
      <c r="A33" s="423"/>
      <c r="B33" s="424"/>
      <c r="C33" s="458"/>
      <c r="D33" s="374"/>
      <c r="E33" s="374"/>
      <c r="F33" s="374"/>
      <c r="G33" s="374"/>
      <c r="H33" s="374"/>
      <c r="I33" s="374"/>
      <c r="J33" s="374"/>
      <c r="K33" s="374"/>
      <c r="L33" s="456"/>
      <c r="M33" s="456"/>
      <c r="N33" s="727" t="s">
        <v>429</v>
      </c>
      <c r="O33" s="728"/>
      <c r="P33" s="729"/>
      <c r="Q33" s="574" t="s">
        <v>423</v>
      </c>
      <c r="R33" s="385">
        <v>1</v>
      </c>
      <c r="S33" s="386">
        <v>13</v>
      </c>
      <c r="T33" s="377"/>
      <c r="U33" s="387">
        <v>86</v>
      </c>
      <c r="V33" s="388">
        <v>0</v>
      </c>
      <c r="W33" s="387">
        <v>3</v>
      </c>
      <c r="X33" s="389">
        <v>70003</v>
      </c>
      <c r="Y33" s="392"/>
      <c r="Z33" s="382"/>
      <c r="AA33" s="393">
        <v>2927700</v>
      </c>
      <c r="AB33" s="393">
        <v>2927700</v>
      </c>
      <c r="AC33" s="393">
        <v>2927700</v>
      </c>
      <c r="AD33" s="426"/>
      <c r="AE33" s="427"/>
    </row>
    <row r="34" spans="1:31" s="428" customFormat="1" ht="13.8">
      <c r="A34" s="423"/>
      <c r="B34" s="424"/>
      <c r="C34" s="458"/>
      <c r="D34" s="374"/>
      <c r="E34" s="374"/>
      <c r="F34" s="374"/>
      <c r="G34" s="374"/>
      <c r="H34" s="374"/>
      <c r="I34" s="374"/>
      <c r="J34" s="374"/>
      <c r="K34" s="374"/>
      <c r="L34" s="456"/>
      <c r="M34" s="456"/>
      <c r="N34" s="740" t="s">
        <v>147</v>
      </c>
      <c r="O34" s="740"/>
      <c r="P34" s="741"/>
      <c r="Q34" s="574" t="s">
        <v>423</v>
      </c>
      <c r="R34" s="385">
        <v>1</v>
      </c>
      <c r="S34" s="386">
        <v>13</v>
      </c>
      <c r="T34" s="377"/>
      <c r="U34" s="387">
        <v>86</v>
      </c>
      <c r="V34" s="388">
        <v>0</v>
      </c>
      <c r="W34" s="387">
        <v>3</v>
      </c>
      <c r="X34" s="389">
        <v>70003</v>
      </c>
      <c r="Y34" s="392">
        <v>110</v>
      </c>
      <c r="Z34" s="382"/>
      <c r="AA34" s="393">
        <v>2927700</v>
      </c>
      <c r="AB34" s="393">
        <v>2927700</v>
      </c>
      <c r="AC34" s="393">
        <v>2927700</v>
      </c>
      <c r="AD34" s="426"/>
      <c r="AE34" s="427"/>
    </row>
    <row r="35" spans="1:31" s="428" customFormat="1" ht="31.2" customHeight="1">
      <c r="A35" s="423"/>
      <c r="B35" s="424"/>
      <c r="C35" s="458"/>
      <c r="D35" s="613"/>
      <c r="E35" s="613"/>
      <c r="F35" s="613"/>
      <c r="G35" s="613"/>
      <c r="H35" s="613"/>
      <c r="I35" s="613"/>
      <c r="J35" s="613"/>
      <c r="K35" s="613"/>
      <c r="L35" s="614"/>
      <c r="M35" s="614"/>
      <c r="N35" s="740" t="s">
        <v>553</v>
      </c>
      <c r="O35" s="747"/>
      <c r="P35" s="748"/>
      <c r="Q35" s="574" t="s">
        <v>423</v>
      </c>
      <c r="R35" s="385">
        <v>1</v>
      </c>
      <c r="S35" s="386">
        <v>13</v>
      </c>
      <c r="T35" s="377"/>
      <c r="U35" s="387">
        <v>86</v>
      </c>
      <c r="V35" s="388">
        <v>0</v>
      </c>
      <c r="W35" s="387">
        <v>3</v>
      </c>
      <c r="X35" s="389">
        <v>78888</v>
      </c>
      <c r="Y35" s="392"/>
      <c r="Z35" s="382"/>
      <c r="AA35" s="393">
        <v>67000</v>
      </c>
      <c r="AB35" s="393"/>
      <c r="AC35" s="393"/>
      <c r="AD35" s="426"/>
      <c r="AE35" s="427"/>
    </row>
    <row r="36" spans="1:31" s="428" customFormat="1" ht="67.8" customHeight="1">
      <c r="A36" s="423"/>
      <c r="B36" s="424"/>
      <c r="C36" s="458"/>
      <c r="D36" s="613"/>
      <c r="E36" s="613"/>
      <c r="F36" s="613"/>
      <c r="G36" s="613"/>
      <c r="H36" s="613"/>
      <c r="I36" s="613"/>
      <c r="J36" s="613"/>
      <c r="K36" s="613"/>
      <c r="L36" s="614"/>
      <c r="M36" s="614"/>
      <c r="N36" s="740" t="s">
        <v>554</v>
      </c>
      <c r="O36" s="747"/>
      <c r="P36" s="748"/>
      <c r="Q36" s="574" t="s">
        <v>423</v>
      </c>
      <c r="R36" s="385">
        <v>1</v>
      </c>
      <c r="S36" s="386">
        <v>13</v>
      </c>
      <c r="T36" s="377"/>
      <c r="U36" s="387">
        <v>86</v>
      </c>
      <c r="V36" s="388">
        <v>0</v>
      </c>
      <c r="W36" s="387">
        <v>3</v>
      </c>
      <c r="X36" s="389">
        <v>78888</v>
      </c>
      <c r="Y36" s="392">
        <v>100</v>
      </c>
      <c r="Z36" s="382"/>
      <c r="AA36" s="393">
        <v>67000</v>
      </c>
      <c r="AB36" s="393"/>
      <c r="AC36" s="393"/>
      <c r="AD36" s="426"/>
      <c r="AE36" s="427"/>
    </row>
    <row r="37" spans="1:31" s="428" customFormat="1" ht="67.8" customHeight="1">
      <c r="A37" s="423"/>
      <c r="B37" s="424"/>
      <c r="C37" s="458"/>
      <c r="D37" s="613"/>
      <c r="E37" s="613"/>
      <c r="F37" s="613"/>
      <c r="G37" s="613"/>
      <c r="H37" s="613"/>
      <c r="I37" s="613"/>
      <c r="J37" s="613"/>
      <c r="K37" s="613"/>
      <c r="L37" s="614"/>
      <c r="M37" s="614"/>
      <c r="N37" s="747" t="s">
        <v>555</v>
      </c>
      <c r="O37" s="747"/>
      <c r="P37" s="748"/>
      <c r="Q37" s="574" t="s">
        <v>423</v>
      </c>
      <c r="R37" s="385">
        <v>1</v>
      </c>
      <c r="S37" s="386">
        <v>13</v>
      </c>
      <c r="T37" s="377"/>
      <c r="U37" s="387">
        <v>86</v>
      </c>
      <c r="V37" s="388">
        <v>0</v>
      </c>
      <c r="W37" s="387">
        <v>3</v>
      </c>
      <c r="X37" s="389">
        <v>78888</v>
      </c>
      <c r="Y37" s="392">
        <v>110</v>
      </c>
      <c r="Z37" s="382"/>
      <c r="AA37" s="393">
        <v>67000</v>
      </c>
      <c r="AB37" s="393"/>
      <c r="AC37" s="393"/>
      <c r="AD37" s="426"/>
      <c r="AE37" s="427"/>
    </row>
    <row r="38" spans="1:31" s="428" customFormat="1" ht="48.75" customHeight="1">
      <c r="A38" s="423"/>
      <c r="B38" s="424"/>
      <c r="C38" s="458"/>
      <c r="D38" s="374"/>
      <c r="E38" s="374"/>
      <c r="F38" s="374"/>
      <c r="G38" s="374"/>
      <c r="H38" s="374"/>
      <c r="I38" s="374"/>
      <c r="J38" s="374"/>
      <c r="K38" s="374"/>
      <c r="L38" s="456"/>
      <c r="M38" s="456"/>
      <c r="N38" s="749" t="s">
        <v>199</v>
      </c>
      <c r="O38" s="749"/>
      <c r="P38" s="750"/>
      <c r="Q38" s="574" t="s">
        <v>423</v>
      </c>
      <c r="R38" s="385">
        <v>1</v>
      </c>
      <c r="S38" s="386">
        <v>13</v>
      </c>
      <c r="T38" s="377"/>
      <c r="U38" s="387">
        <v>86</v>
      </c>
      <c r="V38" s="388">
        <v>0</v>
      </c>
      <c r="W38" s="387">
        <v>3</v>
      </c>
      <c r="X38" s="389">
        <v>70003</v>
      </c>
      <c r="Y38" s="392">
        <v>240</v>
      </c>
      <c r="Z38" s="382"/>
      <c r="AA38" s="393">
        <v>255000</v>
      </c>
      <c r="AB38" s="393">
        <v>130785.8</v>
      </c>
      <c r="AC38" s="393">
        <v>87198.2</v>
      </c>
      <c r="AD38" s="426"/>
      <c r="AE38" s="427"/>
    </row>
    <row r="39" spans="1:31" s="428" customFormat="1" ht="13.8">
      <c r="A39" s="423"/>
      <c r="B39" s="424"/>
      <c r="C39" s="458"/>
      <c r="D39" s="374"/>
      <c r="E39" s="374"/>
      <c r="F39" s="374"/>
      <c r="G39" s="374"/>
      <c r="H39" s="374"/>
      <c r="I39" s="374"/>
      <c r="J39" s="374"/>
      <c r="K39" s="374"/>
      <c r="L39" s="456"/>
      <c r="M39" s="456"/>
      <c r="N39" s="740" t="s">
        <v>148</v>
      </c>
      <c r="O39" s="740"/>
      <c r="P39" s="741"/>
      <c r="Q39" s="574" t="s">
        <v>423</v>
      </c>
      <c r="R39" s="385">
        <v>1</v>
      </c>
      <c r="S39" s="386">
        <v>13</v>
      </c>
      <c r="T39" s="377"/>
      <c r="U39" s="387">
        <v>86</v>
      </c>
      <c r="V39" s="388">
        <v>0</v>
      </c>
      <c r="W39" s="387">
        <v>3</v>
      </c>
      <c r="X39" s="389">
        <v>70003</v>
      </c>
      <c r="Y39" s="392">
        <v>850</v>
      </c>
      <c r="Z39" s="382"/>
      <c r="AA39" s="393">
        <v>15000</v>
      </c>
      <c r="AB39" s="393">
        <v>5000</v>
      </c>
      <c r="AC39" s="393">
        <v>5000</v>
      </c>
      <c r="AD39" s="426"/>
      <c r="AE39" s="427"/>
    </row>
    <row r="40" spans="1:31" s="428" customFormat="1" ht="13.8">
      <c r="A40" s="423"/>
      <c r="B40" s="424"/>
      <c r="C40" s="458"/>
      <c r="D40" s="374"/>
      <c r="E40" s="374"/>
      <c r="F40" s="374"/>
      <c r="G40" s="374"/>
      <c r="H40" s="374"/>
      <c r="I40" s="374"/>
      <c r="J40" s="374"/>
      <c r="K40" s="374"/>
      <c r="L40" s="456"/>
      <c r="M40" s="456"/>
      <c r="N40" s="740" t="s">
        <v>148</v>
      </c>
      <c r="O40" s="740"/>
      <c r="P40" s="741"/>
      <c r="Q40" s="574" t="s">
        <v>423</v>
      </c>
      <c r="R40" s="385">
        <v>1</v>
      </c>
      <c r="S40" s="386">
        <v>13</v>
      </c>
      <c r="T40" s="377"/>
      <c r="U40" s="387">
        <v>75</v>
      </c>
      <c r="V40" s="388" t="s">
        <v>155</v>
      </c>
      <c r="W40" s="387">
        <v>0</v>
      </c>
      <c r="X40" s="389">
        <v>90004</v>
      </c>
      <c r="Y40" s="392">
        <v>850</v>
      </c>
      <c r="Z40" s="382"/>
      <c r="AA40" s="393">
        <v>4500</v>
      </c>
      <c r="AB40" s="393">
        <v>3500</v>
      </c>
      <c r="AC40" s="393">
        <v>3500</v>
      </c>
      <c r="AD40" s="426"/>
      <c r="AE40" s="427"/>
    </row>
    <row r="41" spans="1:31" s="428" customFormat="1" ht="27.6" customHeight="1">
      <c r="A41" s="423"/>
      <c r="B41" s="424"/>
      <c r="C41" s="458"/>
      <c r="D41" s="613"/>
      <c r="E41" s="613"/>
      <c r="F41" s="613"/>
      <c r="G41" s="613"/>
      <c r="H41" s="613"/>
      <c r="I41" s="613"/>
      <c r="J41" s="613"/>
      <c r="K41" s="613"/>
      <c r="L41" s="614"/>
      <c r="M41" s="614"/>
      <c r="N41" s="740" t="s">
        <v>556</v>
      </c>
      <c r="O41" s="747"/>
      <c r="P41" s="748"/>
      <c r="Q41" s="574" t="s">
        <v>423</v>
      </c>
      <c r="R41" s="385">
        <v>1</v>
      </c>
      <c r="S41" s="386">
        <v>13</v>
      </c>
      <c r="T41" s="377"/>
      <c r="U41" s="387">
        <v>86</v>
      </c>
      <c r="V41" s="388">
        <v>0</v>
      </c>
      <c r="W41" s="387">
        <v>7</v>
      </c>
      <c r="X41" s="389">
        <v>95555</v>
      </c>
      <c r="Y41" s="392">
        <v>850</v>
      </c>
      <c r="Z41" s="382"/>
      <c r="AA41" s="393">
        <v>291000</v>
      </c>
      <c r="AB41" s="393"/>
      <c r="AC41" s="393"/>
      <c r="AD41" s="426"/>
      <c r="AE41" s="427"/>
    </row>
    <row r="42" spans="1:31" s="428" customFormat="1" ht="13.8">
      <c r="A42" s="423"/>
      <c r="B42" s="424"/>
      <c r="C42" s="458"/>
      <c r="D42" s="374"/>
      <c r="E42" s="374"/>
      <c r="F42" s="374"/>
      <c r="G42" s="374"/>
      <c r="H42" s="374"/>
      <c r="I42" s="374"/>
      <c r="J42" s="374"/>
      <c r="K42" s="374"/>
      <c r="L42" s="456"/>
      <c r="M42" s="456"/>
      <c r="N42" s="740" t="s">
        <v>148</v>
      </c>
      <c r="O42" s="740"/>
      <c r="P42" s="741"/>
      <c r="Q42" s="574" t="s">
        <v>423</v>
      </c>
      <c r="R42" s="385">
        <v>1</v>
      </c>
      <c r="S42" s="386">
        <v>13</v>
      </c>
      <c r="T42" s="377"/>
      <c r="U42" s="387">
        <v>75</v>
      </c>
      <c r="V42" s="388" t="s">
        <v>155</v>
      </c>
      <c r="W42" s="387">
        <v>0</v>
      </c>
      <c r="X42" s="389">
        <v>90010</v>
      </c>
      <c r="Y42" s="392">
        <v>850</v>
      </c>
      <c r="Z42" s="382"/>
      <c r="AA42" s="393">
        <v>7680.96</v>
      </c>
      <c r="AB42" s="393">
        <v>1000</v>
      </c>
      <c r="AC42" s="393">
        <v>1000</v>
      </c>
      <c r="AD42" s="426"/>
      <c r="AE42" s="427"/>
    </row>
    <row r="43" spans="1:31" s="32" customFormat="1" ht="27.6">
      <c r="A43" s="27"/>
      <c r="B43" s="33"/>
      <c r="C43" s="36"/>
      <c r="D43" s="751" t="s">
        <v>266</v>
      </c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574" t="s">
        <v>423</v>
      </c>
      <c r="R43" s="394">
        <v>2</v>
      </c>
      <c r="S43" s="395" t="s">
        <v>154</v>
      </c>
      <c r="T43" s="396" t="s">
        <v>151</v>
      </c>
      <c r="U43" s="397" t="s">
        <v>154</v>
      </c>
      <c r="V43" s="398" t="s">
        <v>155</v>
      </c>
      <c r="W43" s="397" t="s">
        <v>154</v>
      </c>
      <c r="X43" s="399" t="s">
        <v>153</v>
      </c>
      <c r="Y43" s="400"/>
      <c r="Z43" s="401"/>
      <c r="AA43" s="402">
        <f>AA44</f>
        <v>224842</v>
      </c>
      <c r="AB43" s="402">
        <f t="shared" ref="AB43:AC46" si="2">AB44</f>
        <v>224842</v>
      </c>
      <c r="AC43" s="402">
        <f t="shared" si="2"/>
        <v>224842</v>
      </c>
      <c r="AD43" s="35"/>
      <c r="AE43" s="31"/>
    </row>
    <row r="44" spans="1:31" s="32" customFormat="1" ht="18.75" customHeight="1">
      <c r="A44" s="27"/>
      <c r="B44" s="33"/>
      <c r="C44" s="34"/>
      <c r="D44" s="374"/>
      <c r="E44" s="726" t="s">
        <v>265</v>
      </c>
      <c r="F44" s="726"/>
      <c r="G44" s="726"/>
      <c r="H44" s="726"/>
      <c r="I44" s="726"/>
      <c r="J44" s="726"/>
      <c r="K44" s="726"/>
      <c r="L44" s="726"/>
      <c r="M44" s="726"/>
      <c r="N44" s="742"/>
      <c r="O44" s="742"/>
      <c r="P44" s="742"/>
      <c r="Q44" s="574" t="s">
        <v>423</v>
      </c>
      <c r="R44" s="375">
        <v>2</v>
      </c>
      <c r="S44" s="376">
        <v>3</v>
      </c>
      <c r="T44" s="377" t="s">
        <v>151</v>
      </c>
      <c r="U44" s="378" t="s">
        <v>154</v>
      </c>
      <c r="V44" s="379" t="s">
        <v>155</v>
      </c>
      <c r="W44" s="378" t="s">
        <v>154</v>
      </c>
      <c r="X44" s="380" t="s">
        <v>153</v>
      </c>
      <c r="Y44" s="381"/>
      <c r="Z44" s="382"/>
      <c r="AA44" s="383">
        <f>AA45</f>
        <v>224842</v>
      </c>
      <c r="AB44" s="383">
        <f t="shared" si="2"/>
        <v>224842</v>
      </c>
      <c r="AC44" s="383">
        <f t="shared" si="2"/>
        <v>224842</v>
      </c>
      <c r="AD44" s="35"/>
      <c r="AE44" s="31"/>
    </row>
    <row r="45" spans="1:31" s="32" customFormat="1" ht="27.6">
      <c r="A45" s="27"/>
      <c r="B45" s="33"/>
      <c r="C45" s="34"/>
      <c r="D45" s="384"/>
      <c r="E45" s="374"/>
      <c r="F45" s="726" t="s">
        <v>264</v>
      </c>
      <c r="G45" s="726"/>
      <c r="H45" s="726"/>
      <c r="I45" s="726"/>
      <c r="J45" s="726"/>
      <c r="K45" s="726"/>
      <c r="L45" s="726"/>
      <c r="M45" s="726"/>
      <c r="N45" s="726"/>
      <c r="O45" s="726"/>
      <c r="P45" s="726"/>
      <c r="Q45" s="574" t="s">
        <v>423</v>
      </c>
      <c r="R45" s="385">
        <v>2</v>
      </c>
      <c r="S45" s="386">
        <v>3</v>
      </c>
      <c r="T45" s="377" t="s">
        <v>263</v>
      </c>
      <c r="U45" s="387" t="s">
        <v>259</v>
      </c>
      <c r="V45" s="388" t="s">
        <v>155</v>
      </c>
      <c r="W45" s="387" t="s">
        <v>154</v>
      </c>
      <c r="X45" s="389" t="s">
        <v>153</v>
      </c>
      <c r="Y45" s="390"/>
      <c r="Z45" s="382"/>
      <c r="AA45" s="391">
        <f>AA46</f>
        <v>224842</v>
      </c>
      <c r="AB45" s="391">
        <f t="shared" si="2"/>
        <v>224842</v>
      </c>
      <c r="AC45" s="391">
        <f t="shared" si="2"/>
        <v>224842</v>
      </c>
      <c r="AD45" s="35"/>
      <c r="AE45" s="31"/>
    </row>
    <row r="46" spans="1:31" s="32" customFormat="1" ht="27.6">
      <c r="A46" s="27"/>
      <c r="B46" s="33"/>
      <c r="C46" s="34"/>
      <c r="D46" s="384"/>
      <c r="E46" s="384"/>
      <c r="F46" s="384"/>
      <c r="G46" s="374"/>
      <c r="H46" s="726" t="s">
        <v>262</v>
      </c>
      <c r="I46" s="726"/>
      <c r="J46" s="726"/>
      <c r="K46" s="726"/>
      <c r="L46" s="726"/>
      <c r="M46" s="726"/>
      <c r="N46" s="726"/>
      <c r="O46" s="726"/>
      <c r="P46" s="726"/>
      <c r="Q46" s="574" t="s">
        <v>423</v>
      </c>
      <c r="R46" s="385">
        <v>2</v>
      </c>
      <c r="S46" s="386">
        <v>3</v>
      </c>
      <c r="T46" s="377" t="s">
        <v>261</v>
      </c>
      <c r="U46" s="387" t="s">
        <v>259</v>
      </c>
      <c r="V46" s="388" t="s">
        <v>155</v>
      </c>
      <c r="W46" s="387" t="s">
        <v>258</v>
      </c>
      <c r="X46" s="389" t="s">
        <v>153</v>
      </c>
      <c r="Y46" s="390"/>
      <c r="Z46" s="382"/>
      <c r="AA46" s="391">
        <f>AA47</f>
        <v>224842</v>
      </c>
      <c r="AB46" s="391">
        <f t="shared" si="2"/>
        <v>224842</v>
      </c>
      <c r="AC46" s="391">
        <f t="shared" si="2"/>
        <v>224842</v>
      </c>
      <c r="AD46" s="35"/>
      <c r="AE46" s="31"/>
    </row>
    <row r="47" spans="1:31" s="32" customFormat="1" ht="27.6">
      <c r="A47" s="27"/>
      <c r="B47" s="33"/>
      <c r="C47" s="34"/>
      <c r="D47" s="384"/>
      <c r="E47" s="384"/>
      <c r="F47" s="384"/>
      <c r="G47" s="384"/>
      <c r="H47" s="374"/>
      <c r="I47" s="726" t="s">
        <v>296</v>
      </c>
      <c r="J47" s="726"/>
      <c r="K47" s="726"/>
      <c r="L47" s="726"/>
      <c r="M47" s="726"/>
      <c r="N47" s="726"/>
      <c r="O47" s="726"/>
      <c r="P47" s="726"/>
      <c r="Q47" s="574" t="s">
        <v>423</v>
      </c>
      <c r="R47" s="385">
        <v>2</v>
      </c>
      <c r="S47" s="386">
        <v>3</v>
      </c>
      <c r="T47" s="377" t="s">
        <v>260</v>
      </c>
      <c r="U47" s="387" t="s">
        <v>259</v>
      </c>
      <c r="V47" s="388" t="s">
        <v>155</v>
      </c>
      <c r="W47" s="387" t="s">
        <v>258</v>
      </c>
      <c r="X47" s="389" t="s">
        <v>257</v>
      </c>
      <c r="Y47" s="390"/>
      <c r="Z47" s="382"/>
      <c r="AA47" s="391">
        <f>AA49+AA48</f>
        <v>224842</v>
      </c>
      <c r="AB47" s="391">
        <f>AB49+AB48</f>
        <v>224842</v>
      </c>
      <c r="AC47" s="391">
        <f>AC49+AC48</f>
        <v>224842</v>
      </c>
      <c r="AD47" s="35"/>
      <c r="AE47" s="31"/>
    </row>
    <row r="48" spans="1:31" s="32" customFormat="1" ht="27.6">
      <c r="A48" s="27"/>
      <c r="B48" s="33"/>
      <c r="C48" s="34"/>
      <c r="D48" s="384"/>
      <c r="E48" s="384"/>
      <c r="F48" s="384"/>
      <c r="G48" s="384"/>
      <c r="H48" s="384"/>
      <c r="I48" s="384"/>
      <c r="J48" s="374"/>
      <c r="K48" s="739" t="s">
        <v>252</v>
      </c>
      <c r="L48" s="740"/>
      <c r="M48" s="740"/>
      <c r="N48" s="740"/>
      <c r="O48" s="740"/>
      <c r="P48" s="741"/>
      <c r="Q48" s="574" t="s">
        <v>423</v>
      </c>
      <c r="R48" s="385">
        <v>2</v>
      </c>
      <c r="S48" s="386">
        <v>3</v>
      </c>
      <c r="T48" s="377" t="s">
        <v>260</v>
      </c>
      <c r="U48" s="387" t="s">
        <v>259</v>
      </c>
      <c r="V48" s="388" t="s">
        <v>155</v>
      </c>
      <c r="W48" s="387" t="s">
        <v>258</v>
      </c>
      <c r="X48" s="389" t="s">
        <v>257</v>
      </c>
      <c r="Y48" s="392" t="s">
        <v>248</v>
      </c>
      <c r="Z48" s="382"/>
      <c r="AA48" s="393">
        <v>219564</v>
      </c>
      <c r="AB48" s="393">
        <v>219564</v>
      </c>
      <c r="AC48" s="393">
        <v>219564</v>
      </c>
      <c r="AD48" s="35"/>
      <c r="AE48" s="31"/>
    </row>
    <row r="49" spans="1:31" s="32" customFormat="1" ht="27.6">
      <c r="A49" s="27"/>
      <c r="B49" s="33"/>
      <c r="C49" s="34"/>
      <c r="D49" s="384"/>
      <c r="E49" s="384"/>
      <c r="F49" s="384"/>
      <c r="G49" s="384"/>
      <c r="H49" s="384"/>
      <c r="I49" s="384"/>
      <c r="J49" s="374"/>
      <c r="K49" s="739" t="s">
        <v>199</v>
      </c>
      <c r="L49" s="740"/>
      <c r="M49" s="740"/>
      <c r="N49" s="740"/>
      <c r="O49" s="740"/>
      <c r="P49" s="741"/>
      <c r="Q49" s="574" t="s">
        <v>423</v>
      </c>
      <c r="R49" s="385">
        <v>2</v>
      </c>
      <c r="S49" s="386">
        <v>3</v>
      </c>
      <c r="T49" s="377" t="s">
        <v>260</v>
      </c>
      <c r="U49" s="387" t="s">
        <v>259</v>
      </c>
      <c r="V49" s="388" t="s">
        <v>155</v>
      </c>
      <c r="W49" s="387" t="s">
        <v>258</v>
      </c>
      <c r="X49" s="389" t="s">
        <v>257</v>
      </c>
      <c r="Y49" s="392" t="s">
        <v>195</v>
      </c>
      <c r="Z49" s="382"/>
      <c r="AA49" s="393">
        <v>5278</v>
      </c>
      <c r="AB49" s="393">
        <v>5278</v>
      </c>
      <c r="AC49" s="393">
        <v>5278</v>
      </c>
      <c r="AD49" s="35"/>
      <c r="AE49" s="31"/>
    </row>
    <row r="50" spans="1:31" s="32" customFormat="1" ht="27.6">
      <c r="A50" s="27"/>
      <c r="B50" s="33"/>
      <c r="C50" s="36"/>
      <c r="D50" s="751" t="s">
        <v>256</v>
      </c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574" t="s">
        <v>423</v>
      </c>
      <c r="R50" s="394">
        <v>3</v>
      </c>
      <c r="S50" s="395" t="s">
        <v>154</v>
      </c>
      <c r="T50" s="396" t="s">
        <v>151</v>
      </c>
      <c r="U50" s="397" t="s">
        <v>154</v>
      </c>
      <c r="V50" s="398" t="s">
        <v>155</v>
      </c>
      <c r="W50" s="397" t="s">
        <v>154</v>
      </c>
      <c r="X50" s="399" t="s">
        <v>153</v>
      </c>
      <c r="Y50" s="400"/>
      <c r="Z50" s="401"/>
      <c r="AA50" s="402">
        <f>AA52+AA57</f>
        <v>58900</v>
      </c>
      <c r="AB50" s="402">
        <f>AB52+AB57</f>
        <v>58900</v>
      </c>
      <c r="AC50" s="402">
        <f>AC52+AC57</f>
        <v>58900</v>
      </c>
      <c r="AD50" s="35"/>
      <c r="AE50" s="31"/>
    </row>
    <row r="51" spans="1:31" s="32" customFormat="1" ht="19.5" customHeight="1">
      <c r="A51" s="27"/>
      <c r="B51" s="33"/>
      <c r="C51" s="34"/>
      <c r="D51" s="374"/>
      <c r="E51" s="726" t="s">
        <v>255</v>
      </c>
      <c r="F51" s="726"/>
      <c r="G51" s="726"/>
      <c r="H51" s="726"/>
      <c r="I51" s="726"/>
      <c r="J51" s="726"/>
      <c r="K51" s="726"/>
      <c r="L51" s="726"/>
      <c r="M51" s="726"/>
      <c r="N51" s="742"/>
      <c r="O51" s="742"/>
      <c r="P51" s="742"/>
      <c r="Q51" s="574" t="s">
        <v>423</v>
      </c>
      <c r="R51" s="375">
        <v>3</v>
      </c>
      <c r="S51" s="376">
        <v>4</v>
      </c>
      <c r="T51" s="377" t="s">
        <v>151</v>
      </c>
      <c r="U51" s="378" t="s">
        <v>154</v>
      </c>
      <c r="V51" s="379" t="s">
        <v>155</v>
      </c>
      <c r="W51" s="378" t="s">
        <v>154</v>
      </c>
      <c r="X51" s="380" t="s">
        <v>153</v>
      </c>
      <c r="Y51" s="381"/>
      <c r="Z51" s="382"/>
      <c r="AA51" s="383">
        <f t="shared" ref="AA51:AC52" si="3">AA52</f>
        <v>8900</v>
      </c>
      <c r="AB51" s="383">
        <f t="shared" si="3"/>
        <v>8900</v>
      </c>
      <c r="AC51" s="383">
        <f t="shared" si="3"/>
        <v>8900</v>
      </c>
      <c r="AD51" s="35"/>
      <c r="AE51" s="31"/>
    </row>
    <row r="52" spans="1:31" s="32" customFormat="1" ht="19.5" customHeight="1">
      <c r="A52" s="27"/>
      <c r="B52" s="33"/>
      <c r="C52" s="34"/>
      <c r="D52" s="384"/>
      <c r="E52" s="374"/>
      <c r="F52" s="726" t="s">
        <v>254</v>
      </c>
      <c r="G52" s="726"/>
      <c r="H52" s="726"/>
      <c r="I52" s="726"/>
      <c r="J52" s="726"/>
      <c r="K52" s="726"/>
      <c r="L52" s="726"/>
      <c r="M52" s="726"/>
      <c r="N52" s="726"/>
      <c r="O52" s="726"/>
      <c r="P52" s="726"/>
      <c r="Q52" s="574" t="s">
        <v>423</v>
      </c>
      <c r="R52" s="385">
        <v>3</v>
      </c>
      <c r="S52" s="386">
        <v>4</v>
      </c>
      <c r="T52" s="377" t="s">
        <v>253</v>
      </c>
      <c r="U52" s="387" t="s">
        <v>246</v>
      </c>
      <c r="V52" s="388" t="s">
        <v>155</v>
      </c>
      <c r="W52" s="387" t="s">
        <v>154</v>
      </c>
      <c r="X52" s="389" t="s">
        <v>153</v>
      </c>
      <c r="Y52" s="390"/>
      <c r="Z52" s="382"/>
      <c r="AA52" s="391">
        <f t="shared" si="3"/>
        <v>8900</v>
      </c>
      <c r="AB52" s="391">
        <f t="shared" si="3"/>
        <v>8900</v>
      </c>
      <c r="AC52" s="391">
        <f t="shared" si="3"/>
        <v>8900</v>
      </c>
      <c r="AD52" s="35"/>
      <c r="AE52" s="31"/>
    </row>
    <row r="53" spans="1:31" s="32" customFormat="1" ht="83.4" customHeight="1">
      <c r="A53" s="27"/>
      <c r="B53" s="33"/>
      <c r="C53" s="34"/>
      <c r="D53" s="384"/>
      <c r="E53" s="384"/>
      <c r="F53" s="384"/>
      <c r="G53" s="384"/>
      <c r="H53" s="374"/>
      <c r="I53" s="752" t="s">
        <v>295</v>
      </c>
      <c r="J53" s="752"/>
      <c r="K53" s="752"/>
      <c r="L53" s="752"/>
      <c r="M53" s="752"/>
      <c r="N53" s="752"/>
      <c r="O53" s="752"/>
      <c r="P53" s="752"/>
      <c r="Q53" s="574" t="s">
        <v>423</v>
      </c>
      <c r="R53" s="385">
        <v>3</v>
      </c>
      <c r="S53" s="386">
        <v>4</v>
      </c>
      <c r="T53" s="377" t="s">
        <v>247</v>
      </c>
      <c r="U53" s="387" t="s">
        <v>246</v>
      </c>
      <c r="V53" s="388" t="s">
        <v>155</v>
      </c>
      <c r="W53" s="387" t="s">
        <v>154</v>
      </c>
      <c r="X53" s="389">
        <v>59301</v>
      </c>
      <c r="Y53" s="390"/>
      <c r="Z53" s="382"/>
      <c r="AA53" s="391">
        <v>8900</v>
      </c>
      <c r="AB53" s="391">
        <v>8900</v>
      </c>
      <c r="AC53" s="391">
        <v>8900</v>
      </c>
      <c r="AD53" s="35"/>
      <c r="AE53" s="31"/>
    </row>
    <row r="54" spans="1:31" s="32" customFormat="1" ht="27.6">
      <c r="A54" s="27"/>
      <c r="B54" s="33"/>
      <c r="C54" s="34"/>
      <c r="D54" s="384"/>
      <c r="E54" s="384"/>
      <c r="F54" s="384"/>
      <c r="G54" s="384"/>
      <c r="H54" s="384"/>
      <c r="I54" s="384"/>
      <c r="J54" s="374"/>
      <c r="K54" s="739" t="s">
        <v>252</v>
      </c>
      <c r="L54" s="740"/>
      <c r="M54" s="740"/>
      <c r="N54" s="740"/>
      <c r="O54" s="740"/>
      <c r="P54" s="741"/>
      <c r="Q54" s="574" t="s">
        <v>423</v>
      </c>
      <c r="R54" s="385">
        <v>3</v>
      </c>
      <c r="S54" s="386">
        <v>4</v>
      </c>
      <c r="T54" s="377" t="s">
        <v>247</v>
      </c>
      <c r="U54" s="387" t="s">
        <v>246</v>
      </c>
      <c r="V54" s="388" t="s">
        <v>155</v>
      </c>
      <c r="W54" s="387" t="s">
        <v>154</v>
      </c>
      <c r="X54" s="389">
        <v>59301</v>
      </c>
      <c r="Y54" s="392" t="s">
        <v>248</v>
      </c>
      <c r="Z54" s="382"/>
      <c r="AA54" s="393">
        <v>0</v>
      </c>
      <c r="AB54" s="393">
        <v>0</v>
      </c>
      <c r="AC54" s="393">
        <v>0</v>
      </c>
      <c r="AD54" s="35"/>
      <c r="AE54" s="31"/>
    </row>
    <row r="55" spans="1:31" s="32" customFormat="1" ht="34.5" customHeight="1">
      <c r="A55" s="27"/>
      <c r="B55" s="33"/>
      <c r="C55" s="34"/>
      <c r="D55" s="384"/>
      <c r="E55" s="384"/>
      <c r="F55" s="384"/>
      <c r="G55" s="384"/>
      <c r="H55" s="384"/>
      <c r="I55" s="384"/>
      <c r="J55" s="374"/>
      <c r="K55" s="739" t="s">
        <v>199</v>
      </c>
      <c r="L55" s="740"/>
      <c r="M55" s="740"/>
      <c r="N55" s="740"/>
      <c r="O55" s="740"/>
      <c r="P55" s="741"/>
      <c r="Q55" s="574" t="s">
        <v>423</v>
      </c>
      <c r="R55" s="385">
        <v>3</v>
      </c>
      <c r="S55" s="386">
        <v>4</v>
      </c>
      <c r="T55" s="377" t="s">
        <v>247</v>
      </c>
      <c r="U55" s="387">
        <v>75</v>
      </c>
      <c r="V55" s="388" t="s">
        <v>155</v>
      </c>
      <c r="W55" s="387" t="s">
        <v>154</v>
      </c>
      <c r="X55" s="389">
        <v>59301</v>
      </c>
      <c r="Y55" s="392" t="s">
        <v>195</v>
      </c>
      <c r="Z55" s="382"/>
      <c r="AA55" s="460">
        <v>8900</v>
      </c>
      <c r="AB55" s="460">
        <v>8900</v>
      </c>
      <c r="AC55" s="460">
        <v>8900</v>
      </c>
      <c r="AD55" s="35"/>
      <c r="AE55" s="31"/>
    </row>
    <row r="56" spans="1:31" s="32" customFormat="1" ht="34.5" customHeight="1">
      <c r="A56" s="27"/>
      <c r="B56" s="33"/>
      <c r="C56" s="36"/>
      <c r="D56" s="374"/>
      <c r="E56" s="374"/>
      <c r="F56" s="374"/>
      <c r="G56" s="374"/>
      <c r="H56" s="374"/>
      <c r="I56" s="374"/>
      <c r="J56" s="374"/>
      <c r="K56" s="374"/>
      <c r="L56" s="456"/>
      <c r="M56" s="456"/>
      <c r="N56" s="740" t="s">
        <v>405</v>
      </c>
      <c r="O56" s="740"/>
      <c r="P56" s="741"/>
      <c r="Q56" s="574" t="s">
        <v>423</v>
      </c>
      <c r="R56" s="385">
        <v>3</v>
      </c>
      <c r="S56" s="386">
        <v>10</v>
      </c>
      <c r="T56" s="377"/>
      <c r="U56" s="387">
        <v>85</v>
      </c>
      <c r="V56" s="388">
        <v>0</v>
      </c>
      <c r="W56" s="387">
        <v>0</v>
      </c>
      <c r="X56" s="389">
        <v>0</v>
      </c>
      <c r="Y56" s="392"/>
      <c r="Z56" s="382"/>
      <c r="AA56" s="461">
        <v>50000</v>
      </c>
      <c r="AB56" s="461">
        <v>50000</v>
      </c>
      <c r="AC56" s="461">
        <v>50000</v>
      </c>
      <c r="AD56" s="35"/>
      <c r="AE56" s="31"/>
    </row>
    <row r="57" spans="1:31" s="32" customFormat="1" ht="34.5" customHeight="1">
      <c r="A57" s="27"/>
      <c r="B57" s="33"/>
      <c r="C57" s="36"/>
      <c r="D57" s="374"/>
      <c r="E57" s="374"/>
      <c r="F57" s="374"/>
      <c r="G57" s="374"/>
      <c r="H57" s="374"/>
      <c r="I57" s="374"/>
      <c r="J57" s="374"/>
      <c r="K57" s="374"/>
      <c r="L57" s="456"/>
      <c r="M57" s="456"/>
      <c r="N57" s="740" t="s">
        <v>406</v>
      </c>
      <c r="O57" s="740"/>
      <c r="P57" s="741"/>
      <c r="Q57" s="574" t="s">
        <v>423</v>
      </c>
      <c r="R57" s="385">
        <v>3</v>
      </c>
      <c r="S57" s="386">
        <v>10</v>
      </c>
      <c r="T57" s="377"/>
      <c r="U57" s="387">
        <v>85</v>
      </c>
      <c r="V57" s="388">
        <v>9</v>
      </c>
      <c r="W57" s="387">
        <v>2</v>
      </c>
      <c r="X57" s="389">
        <v>90053</v>
      </c>
      <c r="Y57" s="392"/>
      <c r="Z57" s="382"/>
      <c r="AA57" s="461">
        <v>50000</v>
      </c>
      <c r="AB57" s="461">
        <v>50000</v>
      </c>
      <c r="AC57" s="461">
        <v>50000</v>
      </c>
      <c r="AD57" s="35"/>
      <c r="AE57" s="31"/>
    </row>
    <row r="58" spans="1:31" s="32" customFormat="1" ht="34.5" customHeight="1">
      <c r="A58" s="27"/>
      <c r="B58" s="33"/>
      <c r="C58" s="36"/>
      <c r="D58" s="374"/>
      <c r="E58" s="374"/>
      <c r="F58" s="374"/>
      <c r="G58" s="374"/>
      <c r="H58" s="374"/>
      <c r="I58" s="374"/>
      <c r="J58" s="374"/>
      <c r="K58" s="374"/>
      <c r="L58" s="456"/>
      <c r="M58" s="456"/>
      <c r="N58" s="740" t="s">
        <v>199</v>
      </c>
      <c r="O58" s="740"/>
      <c r="P58" s="741"/>
      <c r="Q58" s="574" t="s">
        <v>423</v>
      </c>
      <c r="R58" s="385">
        <v>3</v>
      </c>
      <c r="S58" s="386">
        <v>10</v>
      </c>
      <c r="T58" s="377"/>
      <c r="U58" s="387">
        <v>85</v>
      </c>
      <c r="V58" s="388">
        <v>9</v>
      </c>
      <c r="W58" s="387">
        <v>2</v>
      </c>
      <c r="X58" s="389">
        <v>90053</v>
      </c>
      <c r="Y58" s="392">
        <v>240</v>
      </c>
      <c r="Z58" s="382"/>
      <c r="AA58" s="461">
        <v>50000</v>
      </c>
      <c r="AB58" s="461">
        <v>50000</v>
      </c>
      <c r="AC58" s="461">
        <v>50000</v>
      </c>
      <c r="AD58" s="35"/>
      <c r="AE58" s="31"/>
    </row>
    <row r="59" spans="1:31" s="32" customFormat="1" ht="18.75" customHeight="1">
      <c r="A59" s="27"/>
      <c r="B59" s="33"/>
      <c r="C59" s="36"/>
      <c r="D59" s="751" t="s">
        <v>245</v>
      </c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574" t="s">
        <v>423</v>
      </c>
      <c r="R59" s="394">
        <v>4</v>
      </c>
      <c r="S59" s="395" t="s">
        <v>154</v>
      </c>
      <c r="T59" s="396" t="s">
        <v>151</v>
      </c>
      <c r="U59" s="397" t="s">
        <v>154</v>
      </c>
      <c r="V59" s="398" t="s">
        <v>155</v>
      </c>
      <c r="W59" s="397" t="s">
        <v>154</v>
      </c>
      <c r="X59" s="399" t="s">
        <v>153</v>
      </c>
      <c r="Y59" s="400"/>
      <c r="Z59" s="401"/>
      <c r="AA59" s="402">
        <v>62123978.600000001</v>
      </c>
      <c r="AB59" s="402">
        <f>AB60+AB75</f>
        <v>3519644.96</v>
      </c>
      <c r="AC59" s="402">
        <f>AC60+AC75</f>
        <v>3746442.14</v>
      </c>
      <c r="AD59" s="35"/>
      <c r="AE59" s="31"/>
    </row>
    <row r="60" spans="1:31" s="32" customFormat="1" ht="18.75" customHeight="1">
      <c r="A60" s="27"/>
      <c r="B60" s="33"/>
      <c r="C60" s="34"/>
      <c r="D60" s="374"/>
      <c r="E60" s="726" t="s">
        <v>244</v>
      </c>
      <c r="F60" s="726"/>
      <c r="G60" s="726"/>
      <c r="H60" s="726"/>
      <c r="I60" s="726"/>
      <c r="J60" s="726"/>
      <c r="K60" s="726"/>
      <c r="L60" s="726"/>
      <c r="M60" s="726"/>
      <c r="N60" s="742"/>
      <c r="O60" s="742"/>
      <c r="P60" s="742"/>
      <c r="Q60" s="574" t="s">
        <v>423</v>
      </c>
      <c r="R60" s="375">
        <v>4</v>
      </c>
      <c r="S60" s="376">
        <v>9</v>
      </c>
      <c r="T60" s="377" t="s">
        <v>151</v>
      </c>
      <c r="U60" s="378" t="s">
        <v>154</v>
      </c>
      <c r="V60" s="379" t="s">
        <v>155</v>
      </c>
      <c r="W60" s="378" t="s">
        <v>154</v>
      </c>
      <c r="X60" s="380" t="s">
        <v>153</v>
      </c>
      <c r="Y60" s="381"/>
      <c r="Z60" s="382"/>
      <c r="AA60" s="391">
        <v>62023978.619999997</v>
      </c>
      <c r="AB60" s="391">
        <v>3469644.96</v>
      </c>
      <c r="AC60" s="691">
        <v>3696442.14</v>
      </c>
      <c r="AD60" s="35"/>
      <c r="AE60" s="31"/>
    </row>
    <row r="61" spans="1:31" s="32" customFormat="1" ht="27.6">
      <c r="A61" s="27"/>
      <c r="B61" s="33"/>
      <c r="C61" s="34"/>
      <c r="D61" s="384"/>
      <c r="E61" s="374"/>
      <c r="F61" s="726" t="s">
        <v>169</v>
      </c>
      <c r="G61" s="726"/>
      <c r="H61" s="726"/>
      <c r="I61" s="726"/>
      <c r="J61" s="726"/>
      <c r="K61" s="726"/>
      <c r="L61" s="726"/>
      <c r="M61" s="726"/>
      <c r="N61" s="726"/>
      <c r="O61" s="726"/>
      <c r="P61" s="726"/>
      <c r="Q61" s="574" t="s">
        <v>423</v>
      </c>
      <c r="R61" s="385">
        <v>4</v>
      </c>
      <c r="S61" s="386">
        <v>9</v>
      </c>
      <c r="T61" s="377" t="s">
        <v>168</v>
      </c>
      <c r="U61" s="387" t="s">
        <v>160</v>
      </c>
      <c r="V61" s="388" t="s">
        <v>155</v>
      </c>
      <c r="W61" s="387" t="s">
        <v>154</v>
      </c>
      <c r="X61" s="389" t="s">
        <v>153</v>
      </c>
      <c r="Y61" s="390"/>
      <c r="Z61" s="382"/>
      <c r="AA61" s="391">
        <f>AA64+AA67+AA68+AA70</f>
        <v>59572799.619999997</v>
      </c>
      <c r="AB61" s="391">
        <f>AB63+AB72</f>
        <v>3469644.96</v>
      </c>
      <c r="AC61" s="391">
        <f t="shared" ref="AB61:AC69" si="4">AC62</f>
        <v>3696442.14</v>
      </c>
      <c r="AD61" s="35"/>
      <c r="AE61" s="31"/>
    </row>
    <row r="62" spans="1:31" s="32" customFormat="1" ht="18.75" customHeight="1">
      <c r="A62" s="27"/>
      <c r="B62" s="33"/>
      <c r="C62" s="34"/>
      <c r="D62" s="384"/>
      <c r="E62" s="384"/>
      <c r="F62" s="374"/>
      <c r="G62" s="726" t="s">
        <v>243</v>
      </c>
      <c r="H62" s="726"/>
      <c r="I62" s="726"/>
      <c r="J62" s="726"/>
      <c r="K62" s="726"/>
      <c r="L62" s="726"/>
      <c r="M62" s="726"/>
      <c r="N62" s="726"/>
      <c r="O62" s="726"/>
      <c r="P62" s="726"/>
      <c r="Q62" s="574" t="s">
        <v>423</v>
      </c>
      <c r="R62" s="385">
        <v>4</v>
      </c>
      <c r="S62" s="386">
        <v>9</v>
      </c>
      <c r="T62" s="377" t="s">
        <v>242</v>
      </c>
      <c r="U62" s="387" t="s">
        <v>160</v>
      </c>
      <c r="V62" s="388" t="s">
        <v>174</v>
      </c>
      <c r="W62" s="387" t="s">
        <v>154</v>
      </c>
      <c r="X62" s="389" t="s">
        <v>153</v>
      </c>
      <c r="Y62" s="390"/>
      <c r="Z62" s="382"/>
      <c r="AA62" s="391">
        <v>855799.62</v>
      </c>
      <c r="AB62" s="391">
        <f>AB63+AB72</f>
        <v>3469644.96</v>
      </c>
      <c r="AC62" s="391">
        <f>AC63+AC72</f>
        <v>3696442.14</v>
      </c>
      <c r="AD62" s="35"/>
      <c r="AE62" s="31"/>
    </row>
    <row r="63" spans="1:31" s="32" customFormat="1" ht="27.6">
      <c r="A63" s="27"/>
      <c r="B63" s="33"/>
      <c r="C63" s="34"/>
      <c r="D63" s="384"/>
      <c r="E63" s="384"/>
      <c r="F63" s="384"/>
      <c r="G63" s="374"/>
      <c r="H63" s="726" t="s">
        <v>545</v>
      </c>
      <c r="I63" s="726"/>
      <c r="J63" s="726"/>
      <c r="K63" s="726"/>
      <c r="L63" s="726"/>
      <c r="M63" s="726"/>
      <c r="N63" s="726"/>
      <c r="O63" s="726"/>
      <c r="P63" s="726"/>
      <c r="Q63" s="574" t="s">
        <v>423</v>
      </c>
      <c r="R63" s="385">
        <v>4</v>
      </c>
      <c r="S63" s="386">
        <v>9</v>
      </c>
      <c r="T63" s="377" t="s">
        <v>240</v>
      </c>
      <c r="U63" s="387" t="s">
        <v>160</v>
      </c>
      <c r="V63" s="388" t="s">
        <v>174</v>
      </c>
      <c r="W63" s="387">
        <v>3</v>
      </c>
      <c r="X63" s="389" t="s">
        <v>153</v>
      </c>
      <c r="Y63" s="390"/>
      <c r="Z63" s="382"/>
      <c r="AA63" s="391">
        <v>855799.62</v>
      </c>
      <c r="AB63" s="391">
        <f>AB69</f>
        <v>3469644.96</v>
      </c>
      <c r="AC63" s="391">
        <f>AC69</f>
        <v>3696442.14</v>
      </c>
      <c r="AD63" s="35"/>
      <c r="AE63" s="31"/>
    </row>
    <row r="64" spans="1:31" s="32" customFormat="1" ht="28.95" customHeight="1">
      <c r="A64" s="27"/>
      <c r="B64" s="33"/>
      <c r="C64" s="34"/>
      <c r="D64" s="384"/>
      <c r="E64" s="384"/>
      <c r="F64" s="384"/>
      <c r="G64" s="596"/>
      <c r="H64" s="596"/>
      <c r="I64" s="595"/>
      <c r="J64" s="595"/>
      <c r="K64" s="595"/>
      <c r="L64" s="595"/>
      <c r="M64" s="595"/>
      <c r="N64" s="739" t="s">
        <v>546</v>
      </c>
      <c r="O64" s="747"/>
      <c r="P64" s="748"/>
      <c r="Q64" s="574" t="s">
        <v>423</v>
      </c>
      <c r="R64" s="385">
        <v>4</v>
      </c>
      <c r="S64" s="386">
        <v>9</v>
      </c>
      <c r="T64" s="377"/>
      <c r="U64" s="387">
        <v>85</v>
      </c>
      <c r="V64" s="388">
        <v>2</v>
      </c>
      <c r="W64" s="387">
        <v>3</v>
      </c>
      <c r="X64" s="389">
        <v>90047</v>
      </c>
      <c r="Y64" s="390"/>
      <c r="Z64" s="382"/>
      <c r="AA64" s="391">
        <v>800000</v>
      </c>
      <c r="AB64" s="391"/>
      <c r="AC64" s="391"/>
      <c r="AD64" s="35"/>
      <c r="AE64" s="31"/>
    </row>
    <row r="65" spans="1:31" s="32" customFormat="1" ht="28.2" customHeight="1">
      <c r="A65" s="27"/>
      <c r="B65" s="33"/>
      <c r="C65" s="34"/>
      <c r="D65" s="384"/>
      <c r="E65" s="384"/>
      <c r="F65" s="384"/>
      <c r="G65" s="596"/>
      <c r="H65" s="596"/>
      <c r="I65" s="595"/>
      <c r="J65" s="595"/>
      <c r="K65" s="595"/>
      <c r="L65" s="595"/>
      <c r="M65" s="595"/>
      <c r="N65" s="739" t="s">
        <v>547</v>
      </c>
      <c r="O65" s="747"/>
      <c r="P65" s="748"/>
      <c r="Q65" s="574" t="s">
        <v>423</v>
      </c>
      <c r="R65" s="385">
        <v>4</v>
      </c>
      <c r="S65" s="386">
        <v>9</v>
      </c>
      <c r="T65" s="377"/>
      <c r="U65" s="387">
        <v>85</v>
      </c>
      <c r="V65" s="388">
        <v>2</v>
      </c>
      <c r="W65" s="387">
        <v>3</v>
      </c>
      <c r="X65" s="389">
        <v>90047</v>
      </c>
      <c r="Y65" s="390">
        <v>400</v>
      </c>
      <c r="Z65" s="382"/>
      <c r="AA65" s="391">
        <v>800000</v>
      </c>
      <c r="AB65" s="391"/>
      <c r="AC65" s="391"/>
      <c r="AD65" s="35"/>
      <c r="AE65" s="31"/>
    </row>
    <row r="66" spans="1:31" s="32" customFormat="1" ht="21" customHeight="1">
      <c r="A66" s="27"/>
      <c r="B66" s="33"/>
      <c r="C66" s="34"/>
      <c r="D66" s="384"/>
      <c r="E66" s="384"/>
      <c r="F66" s="384"/>
      <c r="G66" s="596"/>
      <c r="H66" s="596"/>
      <c r="I66" s="595"/>
      <c r="J66" s="595"/>
      <c r="K66" s="595"/>
      <c r="L66" s="595"/>
      <c r="M66" s="595"/>
      <c r="N66" s="739" t="s">
        <v>318</v>
      </c>
      <c r="O66" s="747"/>
      <c r="P66" s="748"/>
      <c r="Q66" s="574" t="s">
        <v>423</v>
      </c>
      <c r="R66" s="385">
        <v>4</v>
      </c>
      <c r="S66" s="386">
        <v>9</v>
      </c>
      <c r="T66" s="377"/>
      <c r="U66" s="387">
        <v>85</v>
      </c>
      <c r="V66" s="388">
        <v>2</v>
      </c>
      <c r="W66" s="387">
        <v>3</v>
      </c>
      <c r="X66" s="389">
        <v>90047</v>
      </c>
      <c r="Y66" s="390">
        <v>410</v>
      </c>
      <c r="Z66" s="382"/>
      <c r="AA66" s="391">
        <v>800000</v>
      </c>
      <c r="AB66" s="391"/>
      <c r="AC66" s="391"/>
      <c r="AD66" s="35"/>
      <c r="AE66" s="31"/>
    </row>
    <row r="67" spans="1:31" s="32" customFormat="1" ht="29.4" customHeight="1">
      <c r="A67" s="27"/>
      <c r="B67" s="33"/>
      <c r="C67" s="34"/>
      <c r="D67" s="384"/>
      <c r="E67" s="384"/>
      <c r="F67" s="384"/>
      <c r="G67" s="613"/>
      <c r="H67" s="613"/>
      <c r="I67" s="612"/>
      <c r="J67" s="612"/>
      <c r="K67" s="612"/>
      <c r="L67" s="612"/>
      <c r="M67" s="612"/>
      <c r="N67" s="739" t="s">
        <v>558</v>
      </c>
      <c r="O67" s="747"/>
      <c r="P67" s="748"/>
      <c r="Q67" s="574" t="s">
        <v>423</v>
      </c>
      <c r="R67" s="385">
        <v>4</v>
      </c>
      <c r="S67" s="386">
        <v>9</v>
      </c>
      <c r="T67" s="377"/>
      <c r="U67" s="387">
        <v>85</v>
      </c>
      <c r="V67" s="388">
        <v>2</v>
      </c>
      <c r="W67" s="387" t="s">
        <v>557</v>
      </c>
      <c r="X67" s="389">
        <v>50210</v>
      </c>
      <c r="Y67" s="390">
        <v>410</v>
      </c>
      <c r="Z67" s="382"/>
      <c r="AA67" s="391">
        <v>55869220</v>
      </c>
      <c r="AB67" s="391"/>
      <c r="AC67" s="391"/>
      <c r="AD67" s="35"/>
      <c r="AE67" s="31"/>
    </row>
    <row r="68" spans="1:31" s="32" customFormat="1" ht="29.4" customHeight="1">
      <c r="A68" s="27"/>
      <c r="B68" s="33"/>
      <c r="C68" s="34"/>
      <c r="D68" s="384"/>
      <c r="E68" s="384"/>
      <c r="F68" s="384"/>
      <c r="G68" s="613"/>
      <c r="H68" s="613"/>
      <c r="I68" s="612"/>
      <c r="J68" s="612"/>
      <c r="K68" s="612"/>
      <c r="L68" s="612"/>
      <c r="M68" s="612"/>
      <c r="N68" s="739" t="s">
        <v>559</v>
      </c>
      <c r="O68" s="747"/>
      <c r="P68" s="748"/>
      <c r="Q68" s="574" t="s">
        <v>423</v>
      </c>
      <c r="R68" s="385">
        <v>4</v>
      </c>
      <c r="S68" s="386">
        <v>9</v>
      </c>
      <c r="T68" s="377"/>
      <c r="U68" s="387">
        <v>85</v>
      </c>
      <c r="V68" s="388">
        <v>5</v>
      </c>
      <c r="W68" s="387">
        <v>1</v>
      </c>
      <c r="X68" s="389" t="s">
        <v>560</v>
      </c>
      <c r="Y68" s="390">
        <v>240</v>
      </c>
      <c r="Z68" s="382"/>
      <c r="AA68" s="391">
        <v>2047780</v>
      </c>
      <c r="AB68" s="391"/>
      <c r="AC68" s="391"/>
      <c r="AD68" s="35"/>
      <c r="AE68" s="31"/>
    </row>
    <row r="69" spans="1:31" s="32" customFormat="1" ht="27.6">
      <c r="A69" s="27"/>
      <c r="B69" s="33"/>
      <c r="C69" s="34"/>
      <c r="D69" s="384"/>
      <c r="E69" s="384"/>
      <c r="F69" s="384"/>
      <c r="G69" s="384"/>
      <c r="H69" s="374"/>
      <c r="I69" s="726" t="s">
        <v>239</v>
      </c>
      <c r="J69" s="726"/>
      <c r="K69" s="726"/>
      <c r="L69" s="726"/>
      <c r="M69" s="726"/>
      <c r="N69" s="726"/>
      <c r="O69" s="726"/>
      <c r="P69" s="726"/>
      <c r="Q69" s="574" t="s">
        <v>423</v>
      </c>
      <c r="R69" s="385">
        <v>4</v>
      </c>
      <c r="S69" s="386">
        <v>9</v>
      </c>
      <c r="T69" s="377" t="s">
        <v>238</v>
      </c>
      <c r="U69" s="387" t="s">
        <v>160</v>
      </c>
      <c r="V69" s="388" t="s">
        <v>174</v>
      </c>
      <c r="W69" s="387" t="s">
        <v>237</v>
      </c>
      <c r="X69" s="389" t="s">
        <v>236</v>
      </c>
      <c r="Y69" s="390"/>
      <c r="Z69" s="382"/>
      <c r="AA69" s="391">
        <f>AA70</f>
        <v>855799.62</v>
      </c>
      <c r="AB69" s="391">
        <f t="shared" si="4"/>
        <v>3469644.96</v>
      </c>
      <c r="AC69" s="391">
        <f t="shared" si="4"/>
        <v>3696442.14</v>
      </c>
      <c r="AD69" s="35"/>
      <c r="AE69" s="31"/>
    </row>
    <row r="70" spans="1:31" s="32" customFormat="1" ht="27.6">
      <c r="A70" s="27"/>
      <c r="B70" s="33"/>
      <c r="C70" s="34"/>
      <c r="D70" s="384"/>
      <c r="E70" s="384"/>
      <c r="F70" s="384"/>
      <c r="G70" s="384"/>
      <c r="H70" s="384"/>
      <c r="I70" s="384"/>
      <c r="J70" s="374"/>
      <c r="K70" s="739" t="s">
        <v>199</v>
      </c>
      <c r="L70" s="740"/>
      <c r="M70" s="740"/>
      <c r="N70" s="740"/>
      <c r="O70" s="740"/>
      <c r="P70" s="741"/>
      <c r="Q70" s="574" t="s">
        <v>423</v>
      </c>
      <c r="R70" s="385">
        <v>4</v>
      </c>
      <c r="S70" s="386">
        <v>9</v>
      </c>
      <c r="T70" s="377" t="s">
        <v>238</v>
      </c>
      <c r="U70" s="387" t="s">
        <v>160</v>
      </c>
      <c r="V70" s="388" t="s">
        <v>174</v>
      </c>
      <c r="W70" s="387" t="s">
        <v>237</v>
      </c>
      <c r="X70" s="389" t="s">
        <v>236</v>
      </c>
      <c r="Y70" s="392" t="s">
        <v>195</v>
      </c>
      <c r="Z70" s="382"/>
      <c r="AA70" s="391">
        <v>855799.62</v>
      </c>
      <c r="AB70" s="460">
        <v>3469644.96</v>
      </c>
      <c r="AC70" s="460">
        <v>3696442.14</v>
      </c>
      <c r="AD70" s="35"/>
      <c r="AE70" s="31"/>
    </row>
    <row r="71" spans="1:31" s="32" customFormat="1" ht="44.4" customHeight="1">
      <c r="A71" s="27"/>
      <c r="B71" s="33"/>
      <c r="C71" s="34"/>
      <c r="D71" s="684"/>
      <c r="E71" s="684"/>
      <c r="F71" s="684"/>
      <c r="G71" s="684"/>
      <c r="H71" s="684"/>
      <c r="I71" s="684"/>
      <c r="J71" s="684"/>
      <c r="K71" s="684"/>
      <c r="L71" s="683"/>
      <c r="M71" s="683"/>
      <c r="N71" s="740" t="s">
        <v>590</v>
      </c>
      <c r="O71" s="747"/>
      <c r="P71" s="748"/>
      <c r="Q71" s="574" t="s">
        <v>423</v>
      </c>
      <c r="R71" s="385">
        <v>4</v>
      </c>
      <c r="S71" s="386">
        <v>9</v>
      </c>
      <c r="T71" s="377"/>
      <c r="U71" s="387">
        <v>85</v>
      </c>
      <c r="V71" s="388">
        <v>2</v>
      </c>
      <c r="W71" s="387">
        <v>5</v>
      </c>
      <c r="X71" s="389" t="s">
        <v>591</v>
      </c>
      <c r="Y71" s="392"/>
      <c r="Z71" s="382"/>
      <c r="AA71" s="460">
        <v>2451179</v>
      </c>
      <c r="AB71" s="461"/>
      <c r="AC71" s="461"/>
      <c r="AD71" s="35"/>
      <c r="AE71" s="31"/>
    </row>
    <row r="72" spans="1:31" s="32" customFormat="1" ht="36" customHeight="1">
      <c r="A72" s="27"/>
      <c r="B72" s="33"/>
      <c r="C72" s="34"/>
      <c r="D72" s="374"/>
      <c r="E72" s="374"/>
      <c r="F72" s="374"/>
      <c r="G72" s="374"/>
      <c r="H72" s="374"/>
      <c r="I72" s="374"/>
      <c r="J72" s="374"/>
      <c r="K72" s="374"/>
      <c r="L72" s="456"/>
      <c r="M72" s="456"/>
      <c r="N72" s="740" t="s">
        <v>133</v>
      </c>
      <c r="O72" s="740"/>
      <c r="P72" s="741"/>
      <c r="Q72" s="574" t="s">
        <v>423</v>
      </c>
      <c r="R72" s="385">
        <v>4</v>
      </c>
      <c r="S72" s="386">
        <v>9</v>
      </c>
      <c r="T72" s="377"/>
      <c r="U72" s="387" t="s">
        <v>160</v>
      </c>
      <c r="V72" s="388" t="s">
        <v>174</v>
      </c>
      <c r="W72" s="387">
        <v>5</v>
      </c>
      <c r="X72" s="389">
        <v>90049</v>
      </c>
      <c r="Y72" s="392"/>
      <c r="Z72" s="382"/>
      <c r="AA72" s="605"/>
      <c r="AB72" s="393"/>
      <c r="AC72" s="393"/>
      <c r="AD72" s="35"/>
      <c r="AE72" s="31"/>
    </row>
    <row r="73" spans="1:31" s="32" customFormat="1" ht="33.75" customHeight="1">
      <c r="A73" s="27"/>
      <c r="B73" s="33"/>
      <c r="C73" s="34"/>
      <c r="D73" s="374"/>
      <c r="E73" s="374"/>
      <c r="F73" s="374"/>
      <c r="G73" s="374"/>
      <c r="H73" s="374"/>
      <c r="I73" s="374"/>
      <c r="J73" s="374"/>
      <c r="K73" s="374"/>
      <c r="L73" s="456"/>
      <c r="M73" s="456"/>
      <c r="N73" s="740" t="s">
        <v>134</v>
      </c>
      <c r="O73" s="740"/>
      <c r="P73" s="741"/>
      <c r="Q73" s="574" t="s">
        <v>423</v>
      </c>
      <c r="R73" s="385">
        <v>4</v>
      </c>
      <c r="S73" s="386">
        <v>9</v>
      </c>
      <c r="T73" s="377"/>
      <c r="U73" s="387" t="s">
        <v>160</v>
      </c>
      <c r="V73" s="388" t="s">
        <v>174</v>
      </c>
      <c r="W73" s="387">
        <v>5</v>
      </c>
      <c r="X73" s="389">
        <v>90049</v>
      </c>
      <c r="Y73" s="392"/>
      <c r="Z73" s="382"/>
      <c r="AA73" s="605"/>
      <c r="AB73" s="393"/>
      <c r="AC73" s="393"/>
      <c r="AD73" s="35"/>
      <c r="AE73" s="31"/>
    </row>
    <row r="74" spans="1:31" s="32" customFormat="1" ht="34.5" customHeight="1">
      <c r="A74" s="27"/>
      <c r="B74" s="33"/>
      <c r="C74" s="34"/>
      <c r="D74" s="374"/>
      <c r="E74" s="374"/>
      <c r="F74" s="374"/>
      <c r="G74" s="374"/>
      <c r="H74" s="374"/>
      <c r="I74" s="374"/>
      <c r="J74" s="374"/>
      <c r="K74" s="374"/>
      <c r="L74" s="456"/>
      <c r="M74" s="456"/>
      <c r="N74" s="740" t="s">
        <v>199</v>
      </c>
      <c r="O74" s="740"/>
      <c r="P74" s="741"/>
      <c r="Q74" s="574" t="s">
        <v>423</v>
      </c>
      <c r="R74" s="385">
        <v>4</v>
      </c>
      <c r="S74" s="386">
        <v>9</v>
      </c>
      <c r="T74" s="377"/>
      <c r="U74" s="387" t="s">
        <v>160</v>
      </c>
      <c r="V74" s="388" t="s">
        <v>174</v>
      </c>
      <c r="W74" s="387">
        <v>5</v>
      </c>
      <c r="X74" s="389">
        <v>90049</v>
      </c>
      <c r="Y74" s="392">
        <v>240</v>
      </c>
      <c r="Z74" s="382"/>
      <c r="AA74" s="605"/>
      <c r="AB74" s="393"/>
      <c r="AC74" s="393"/>
      <c r="AD74" s="35"/>
      <c r="AE74" s="31"/>
    </row>
    <row r="75" spans="1:31" s="32" customFormat="1" ht="18.75" customHeight="1">
      <c r="A75" s="27"/>
      <c r="B75" s="33"/>
      <c r="C75" s="34"/>
      <c r="D75" s="374"/>
      <c r="E75" s="726" t="s">
        <v>235</v>
      </c>
      <c r="F75" s="726"/>
      <c r="G75" s="726"/>
      <c r="H75" s="726"/>
      <c r="I75" s="726"/>
      <c r="J75" s="726"/>
      <c r="K75" s="726"/>
      <c r="L75" s="726"/>
      <c r="M75" s="726"/>
      <c r="N75" s="742"/>
      <c r="O75" s="742"/>
      <c r="P75" s="742"/>
      <c r="Q75" s="574" t="s">
        <v>423</v>
      </c>
      <c r="R75" s="375">
        <v>4</v>
      </c>
      <c r="S75" s="376">
        <v>12</v>
      </c>
      <c r="T75" s="377" t="s">
        <v>151</v>
      </c>
      <c r="U75" s="378" t="s">
        <v>154</v>
      </c>
      <c r="V75" s="379" t="s">
        <v>155</v>
      </c>
      <c r="W75" s="378" t="s">
        <v>154</v>
      </c>
      <c r="X75" s="380" t="s">
        <v>153</v>
      </c>
      <c r="Y75" s="381"/>
      <c r="Z75" s="382"/>
      <c r="AA75" s="383">
        <f>AA76</f>
        <v>100000</v>
      </c>
      <c r="AB75" s="383">
        <v>50000</v>
      </c>
      <c r="AC75" s="383">
        <v>50000</v>
      </c>
      <c r="AD75" s="35"/>
      <c r="AE75" s="31"/>
    </row>
    <row r="76" spans="1:31" s="32" customFormat="1" ht="27.6">
      <c r="A76" s="27"/>
      <c r="B76" s="33"/>
      <c r="C76" s="34"/>
      <c r="D76" s="384"/>
      <c r="E76" s="374"/>
      <c r="F76" s="726" t="s">
        <v>169</v>
      </c>
      <c r="G76" s="726"/>
      <c r="H76" s="726"/>
      <c r="I76" s="726"/>
      <c r="J76" s="726"/>
      <c r="K76" s="726"/>
      <c r="L76" s="726"/>
      <c r="M76" s="726"/>
      <c r="N76" s="726"/>
      <c r="O76" s="726"/>
      <c r="P76" s="726"/>
      <c r="Q76" s="574" t="s">
        <v>423</v>
      </c>
      <c r="R76" s="385">
        <v>4</v>
      </c>
      <c r="S76" s="386">
        <v>12</v>
      </c>
      <c r="T76" s="377" t="s">
        <v>168</v>
      </c>
      <c r="U76" s="387" t="s">
        <v>160</v>
      </c>
      <c r="V76" s="388">
        <v>1</v>
      </c>
      <c r="W76" s="387" t="s">
        <v>154</v>
      </c>
      <c r="X76" s="389" t="s">
        <v>153</v>
      </c>
      <c r="Y76" s="390"/>
      <c r="Z76" s="382"/>
      <c r="AA76" s="391">
        <f>AA81+AA77</f>
        <v>100000</v>
      </c>
      <c r="AB76" s="391">
        <v>50000</v>
      </c>
      <c r="AC76" s="391">
        <v>50000</v>
      </c>
      <c r="AD76" s="35"/>
      <c r="AE76" s="31"/>
    </row>
    <row r="77" spans="1:31" s="32" customFormat="1" ht="13.8">
      <c r="A77" s="27"/>
      <c r="B77" s="33"/>
      <c r="C77" s="34"/>
      <c r="D77" s="384"/>
      <c r="E77" s="374"/>
      <c r="F77" s="374"/>
      <c r="G77" s="459"/>
      <c r="H77" s="459"/>
      <c r="I77" s="459"/>
      <c r="J77" s="459"/>
      <c r="K77" s="459"/>
      <c r="L77" s="459"/>
      <c r="M77" s="459"/>
      <c r="N77" s="753" t="s">
        <v>136</v>
      </c>
      <c r="O77" s="728"/>
      <c r="P77" s="729"/>
      <c r="Q77" s="574" t="s">
        <v>423</v>
      </c>
      <c r="R77" s="385">
        <v>4</v>
      </c>
      <c r="S77" s="386">
        <v>12</v>
      </c>
      <c r="T77" s="377"/>
      <c r="U77" s="387">
        <v>85</v>
      </c>
      <c r="V77" s="388">
        <v>1</v>
      </c>
      <c r="W77" s="387">
        <v>2</v>
      </c>
      <c r="X77" s="389">
        <v>0</v>
      </c>
      <c r="Y77" s="390"/>
      <c r="Z77" s="382"/>
      <c r="AA77" s="391">
        <v>100000</v>
      </c>
      <c r="AB77" s="391">
        <v>50000</v>
      </c>
      <c r="AC77" s="391">
        <v>50000</v>
      </c>
      <c r="AD77" s="35"/>
      <c r="AE77" s="31"/>
    </row>
    <row r="78" spans="1:31" s="32" customFormat="1" ht="30.6" customHeight="1">
      <c r="A78" s="27"/>
      <c r="B78" s="33"/>
      <c r="C78" s="34"/>
      <c r="D78" s="384"/>
      <c r="E78" s="374"/>
      <c r="F78" s="374"/>
      <c r="G78" s="459"/>
      <c r="H78" s="459"/>
      <c r="I78" s="459"/>
      <c r="J78" s="459"/>
      <c r="K78" s="459"/>
      <c r="L78" s="459"/>
      <c r="M78" s="459"/>
      <c r="N78" s="753" t="s">
        <v>135</v>
      </c>
      <c r="O78" s="728"/>
      <c r="P78" s="729"/>
      <c r="Q78" s="574" t="s">
        <v>423</v>
      </c>
      <c r="R78" s="385">
        <v>4</v>
      </c>
      <c r="S78" s="386">
        <v>12</v>
      </c>
      <c r="T78" s="377"/>
      <c r="U78" s="387" t="s">
        <v>160</v>
      </c>
      <c r="V78" s="388">
        <v>1</v>
      </c>
      <c r="W78" s="387">
        <v>2</v>
      </c>
      <c r="X78" s="389">
        <v>90044</v>
      </c>
      <c r="Y78" s="390"/>
      <c r="Z78" s="382"/>
      <c r="AA78" s="391">
        <v>100000</v>
      </c>
      <c r="AB78" s="391">
        <v>50000</v>
      </c>
      <c r="AC78" s="391">
        <v>50000</v>
      </c>
      <c r="AD78" s="35"/>
      <c r="AE78" s="31"/>
    </row>
    <row r="79" spans="1:31" s="32" customFormat="1" ht="16.2" customHeight="1">
      <c r="A79" s="27"/>
      <c r="B79" s="33"/>
      <c r="C79" s="34"/>
      <c r="D79" s="384"/>
      <c r="E79" s="374"/>
      <c r="F79" s="374"/>
      <c r="G79" s="459"/>
      <c r="H79" s="459"/>
      <c r="I79" s="459"/>
      <c r="J79" s="459"/>
      <c r="K79" s="459"/>
      <c r="L79" s="459"/>
      <c r="M79" s="459"/>
      <c r="N79" s="753" t="s">
        <v>137</v>
      </c>
      <c r="O79" s="728"/>
      <c r="P79" s="729"/>
      <c r="Q79" s="574" t="s">
        <v>423</v>
      </c>
      <c r="R79" s="385">
        <v>4</v>
      </c>
      <c r="S79" s="386">
        <v>12</v>
      </c>
      <c r="T79" s="377"/>
      <c r="U79" s="387" t="s">
        <v>160</v>
      </c>
      <c r="V79" s="388">
        <v>1</v>
      </c>
      <c r="W79" s="387">
        <v>2</v>
      </c>
      <c r="X79" s="389">
        <v>90044</v>
      </c>
      <c r="Y79" s="390"/>
      <c r="Z79" s="382"/>
      <c r="AA79" s="391">
        <v>100000</v>
      </c>
      <c r="AB79" s="391">
        <v>50000</v>
      </c>
      <c r="AC79" s="391">
        <v>50000</v>
      </c>
      <c r="AD79" s="35"/>
      <c r="AE79" s="31"/>
    </row>
    <row r="80" spans="1:31" s="32" customFormat="1" ht="33.6" customHeight="1">
      <c r="A80" s="27"/>
      <c r="B80" s="33"/>
      <c r="C80" s="34"/>
      <c r="D80" s="384"/>
      <c r="E80" s="374"/>
      <c r="F80" s="374"/>
      <c r="G80" s="459"/>
      <c r="H80" s="459"/>
      <c r="I80" s="459"/>
      <c r="J80" s="459"/>
      <c r="K80" s="459"/>
      <c r="L80" s="459"/>
      <c r="M80" s="459"/>
      <c r="N80" s="753" t="s">
        <v>199</v>
      </c>
      <c r="O80" s="728"/>
      <c r="P80" s="729"/>
      <c r="Q80" s="574" t="s">
        <v>423</v>
      </c>
      <c r="R80" s="385">
        <v>4</v>
      </c>
      <c r="S80" s="386">
        <v>12</v>
      </c>
      <c r="T80" s="377"/>
      <c r="U80" s="387" t="s">
        <v>160</v>
      </c>
      <c r="V80" s="388">
        <v>1</v>
      </c>
      <c r="W80" s="387">
        <v>2</v>
      </c>
      <c r="X80" s="389">
        <v>90044</v>
      </c>
      <c r="Y80" s="390">
        <v>240</v>
      </c>
      <c r="Z80" s="382"/>
      <c r="AA80" s="391">
        <v>100000</v>
      </c>
      <c r="AB80" s="391">
        <v>50000</v>
      </c>
      <c r="AC80" s="391">
        <v>50000</v>
      </c>
      <c r="AD80" s="35"/>
      <c r="AE80" s="31"/>
    </row>
    <row r="81" spans="1:31" s="32" customFormat="1" ht="17.25" customHeight="1">
      <c r="A81" s="27"/>
      <c r="B81" s="33"/>
      <c r="C81" s="34"/>
      <c r="D81" s="384"/>
      <c r="E81" s="384"/>
      <c r="F81" s="374"/>
      <c r="G81" s="726" t="s">
        <v>234</v>
      </c>
      <c r="H81" s="726"/>
      <c r="I81" s="726"/>
      <c r="J81" s="726"/>
      <c r="K81" s="726"/>
      <c r="L81" s="726"/>
      <c r="M81" s="726"/>
      <c r="N81" s="726"/>
      <c r="O81" s="726"/>
      <c r="P81" s="726"/>
      <c r="Q81" s="574" t="s">
        <v>423</v>
      </c>
      <c r="R81" s="385">
        <v>4</v>
      </c>
      <c r="S81" s="386">
        <v>12</v>
      </c>
      <c r="T81" s="377" t="s">
        <v>233</v>
      </c>
      <c r="U81" s="387" t="s">
        <v>160</v>
      </c>
      <c r="V81" s="388" t="s">
        <v>228</v>
      </c>
      <c r="W81" s="387" t="s">
        <v>154</v>
      </c>
      <c r="X81" s="389" t="s">
        <v>153</v>
      </c>
      <c r="Y81" s="390"/>
      <c r="Z81" s="382"/>
      <c r="AA81" s="391">
        <f t="shared" ref="AA81:AC81" si="5">AA82</f>
        <v>0</v>
      </c>
      <c r="AB81" s="391"/>
      <c r="AC81" s="391">
        <f t="shared" si="5"/>
        <v>0</v>
      </c>
      <c r="AD81" s="35"/>
      <c r="AE81" s="31"/>
    </row>
    <row r="82" spans="1:31" s="32" customFormat="1" ht="27.6">
      <c r="A82" s="27"/>
      <c r="B82" s="33"/>
      <c r="C82" s="34"/>
      <c r="D82" s="384"/>
      <c r="E82" s="384"/>
      <c r="F82" s="384"/>
      <c r="G82" s="374"/>
      <c r="H82" s="726" t="s">
        <v>232</v>
      </c>
      <c r="I82" s="726"/>
      <c r="J82" s="726"/>
      <c r="K82" s="726"/>
      <c r="L82" s="726"/>
      <c r="M82" s="726"/>
      <c r="N82" s="726"/>
      <c r="O82" s="726"/>
      <c r="P82" s="726"/>
      <c r="Q82" s="574" t="s">
        <v>423</v>
      </c>
      <c r="R82" s="385">
        <v>4</v>
      </c>
      <c r="S82" s="386">
        <v>12</v>
      </c>
      <c r="T82" s="377" t="s">
        <v>231</v>
      </c>
      <c r="U82" s="387" t="s">
        <v>160</v>
      </c>
      <c r="V82" s="388" t="s">
        <v>228</v>
      </c>
      <c r="W82" s="387" t="s">
        <v>158</v>
      </c>
      <c r="X82" s="389" t="s">
        <v>153</v>
      </c>
      <c r="Y82" s="390"/>
      <c r="Z82" s="382"/>
      <c r="AA82" s="391"/>
      <c r="AB82" s="391"/>
      <c r="AC82" s="391"/>
      <c r="AD82" s="35"/>
      <c r="AE82" s="31"/>
    </row>
    <row r="83" spans="1:31" s="32" customFormat="1" ht="27.6">
      <c r="A83" s="27"/>
      <c r="B83" s="33"/>
      <c r="C83" s="34"/>
      <c r="D83" s="384"/>
      <c r="E83" s="384"/>
      <c r="F83" s="384"/>
      <c r="G83" s="384"/>
      <c r="H83" s="374"/>
      <c r="I83" s="726" t="s">
        <v>230</v>
      </c>
      <c r="J83" s="726"/>
      <c r="K83" s="726"/>
      <c r="L83" s="726"/>
      <c r="M83" s="726"/>
      <c r="N83" s="726"/>
      <c r="O83" s="726"/>
      <c r="P83" s="726"/>
      <c r="Q83" s="574" t="s">
        <v>423</v>
      </c>
      <c r="R83" s="385">
        <v>4</v>
      </c>
      <c r="S83" s="386">
        <v>12</v>
      </c>
      <c r="T83" s="377" t="s">
        <v>229</v>
      </c>
      <c r="U83" s="387" t="s">
        <v>160</v>
      </c>
      <c r="V83" s="388" t="s">
        <v>228</v>
      </c>
      <c r="W83" s="387" t="s">
        <v>158</v>
      </c>
      <c r="X83" s="389" t="s">
        <v>227</v>
      </c>
      <c r="Y83" s="390"/>
      <c r="Z83" s="382"/>
      <c r="AA83" s="391"/>
      <c r="AB83" s="391"/>
      <c r="AC83" s="391"/>
      <c r="AD83" s="35"/>
      <c r="AE83" s="31"/>
    </row>
    <row r="84" spans="1:31" s="32" customFormat="1" ht="19.5" customHeight="1">
      <c r="A84" s="27"/>
      <c r="B84" s="33"/>
      <c r="C84" s="34"/>
      <c r="D84" s="384"/>
      <c r="E84" s="384"/>
      <c r="F84" s="384"/>
      <c r="G84" s="384"/>
      <c r="H84" s="384"/>
      <c r="I84" s="374"/>
      <c r="J84" s="726" t="s">
        <v>318</v>
      </c>
      <c r="K84" s="726"/>
      <c r="L84" s="726"/>
      <c r="M84" s="726"/>
      <c r="N84" s="726"/>
      <c r="O84" s="726"/>
      <c r="P84" s="726"/>
      <c r="Q84" s="574" t="s">
        <v>423</v>
      </c>
      <c r="R84" s="385">
        <v>4</v>
      </c>
      <c r="S84" s="386">
        <v>12</v>
      </c>
      <c r="T84" s="377" t="s">
        <v>229</v>
      </c>
      <c r="U84" s="387" t="s">
        <v>160</v>
      </c>
      <c r="V84" s="388" t="s">
        <v>228</v>
      </c>
      <c r="W84" s="387" t="s">
        <v>158</v>
      </c>
      <c r="X84" s="389" t="s">
        <v>227</v>
      </c>
      <c r="Y84" s="392">
        <v>410</v>
      </c>
      <c r="Z84" s="382"/>
      <c r="AA84" s="393"/>
      <c r="AB84" s="393"/>
      <c r="AC84" s="393"/>
      <c r="AD84" s="35"/>
      <c r="AE84" s="31"/>
    </row>
    <row r="85" spans="1:31" s="32" customFormat="1" ht="19.95" customHeight="1">
      <c r="A85" s="27"/>
      <c r="B85" s="33"/>
      <c r="C85" s="36"/>
      <c r="D85" s="751" t="s">
        <v>226</v>
      </c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574" t="s">
        <v>423</v>
      </c>
      <c r="R85" s="394">
        <v>5</v>
      </c>
      <c r="S85" s="395" t="s">
        <v>154</v>
      </c>
      <c r="T85" s="396" t="s">
        <v>151</v>
      </c>
      <c r="U85" s="397" t="s">
        <v>154</v>
      </c>
      <c r="V85" s="398" t="s">
        <v>155</v>
      </c>
      <c r="W85" s="397" t="s">
        <v>154</v>
      </c>
      <c r="X85" s="399" t="s">
        <v>153</v>
      </c>
      <c r="Y85" s="400"/>
      <c r="Z85" s="401"/>
      <c r="AA85" s="402">
        <f>AA86+AA92+AA100</f>
        <v>13353496.4</v>
      </c>
      <c r="AB85" s="402">
        <f>AB86+AB92+AB100</f>
        <v>2850000</v>
      </c>
      <c r="AC85" s="402">
        <f>AC86+AC92+AC100</f>
        <v>2850000</v>
      </c>
      <c r="AD85" s="35"/>
      <c r="AE85" s="31"/>
    </row>
    <row r="86" spans="1:31" s="32" customFormat="1" ht="15" hidden="1" customHeight="1">
      <c r="A86" s="27"/>
      <c r="B86" s="33"/>
      <c r="C86" s="34"/>
      <c r="D86" s="374"/>
      <c r="E86" s="726" t="s">
        <v>225</v>
      </c>
      <c r="F86" s="726"/>
      <c r="G86" s="726"/>
      <c r="H86" s="726"/>
      <c r="I86" s="726"/>
      <c r="J86" s="726"/>
      <c r="K86" s="726"/>
      <c r="L86" s="726"/>
      <c r="M86" s="726"/>
      <c r="N86" s="742"/>
      <c r="O86" s="742"/>
      <c r="P86" s="742"/>
      <c r="Q86" s="574" t="s">
        <v>423</v>
      </c>
      <c r="R86" s="375">
        <v>5</v>
      </c>
      <c r="S86" s="376">
        <v>1</v>
      </c>
      <c r="T86" s="377" t="s">
        <v>151</v>
      </c>
      <c r="U86" s="378" t="s">
        <v>154</v>
      </c>
      <c r="V86" s="379" t="s">
        <v>155</v>
      </c>
      <c r="W86" s="378" t="s">
        <v>154</v>
      </c>
      <c r="X86" s="380" t="s">
        <v>153</v>
      </c>
      <c r="Y86" s="381"/>
      <c r="Z86" s="382"/>
      <c r="AA86" s="383">
        <f>AA87</f>
        <v>0</v>
      </c>
      <c r="AB86" s="383">
        <f t="shared" ref="AB86:AC90" si="6">AB87</f>
        <v>0</v>
      </c>
      <c r="AC86" s="383">
        <f t="shared" si="6"/>
        <v>0</v>
      </c>
      <c r="AD86" s="35"/>
      <c r="AE86" s="31"/>
    </row>
    <row r="87" spans="1:31" s="32" customFormat="1" ht="28.2" hidden="1" customHeight="1">
      <c r="A87" s="27"/>
      <c r="B87" s="33"/>
      <c r="C87" s="34"/>
      <c r="D87" s="384"/>
      <c r="E87" s="374"/>
      <c r="F87" s="726" t="s">
        <v>169</v>
      </c>
      <c r="G87" s="726"/>
      <c r="H87" s="726"/>
      <c r="I87" s="726"/>
      <c r="J87" s="726"/>
      <c r="K87" s="726"/>
      <c r="L87" s="726"/>
      <c r="M87" s="726"/>
      <c r="N87" s="726"/>
      <c r="O87" s="726"/>
      <c r="P87" s="726"/>
      <c r="Q87" s="574" t="s">
        <v>423</v>
      </c>
      <c r="R87" s="385">
        <v>5</v>
      </c>
      <c r="S87" s="386">
        <v>1</v>
      </c>
      <c r="T87" s="377" t="s">
        <v>168</v>
      </c>
      <c r="U87" s="387" t="s">
        <v>160</v>
      </c>
      <c r="V87" s="388" t="s">
        <v>155</v>
      </c>
      <c r="W87" s="387" t="s">
        <v>154</v>
      </c>
      <c r="X87" s="389" t="s">
        <v>153</v>
      </c>
      <c r="Y87" s="390"/>
      <c r="Z87" s="382"/>
      <c r="AA87" s="391">
        <v>0</v>
      </c>
      <c r="AB87" s="391">
        <f t="shared" si="6"/>
        <v>0</v>
      </c>
      <c r="AC87" s="391">
        <f t="shared" si="6"/>
        <v>0</v>
      </c>
      <c r="AD87" s="35"/>
      <c r="AE87" s="31"/>
    </row>
    <row r="88" spans="1:31" s="32" customFormat="1" ht="17.25" hidden="1" customHeight="1">
      <c r="A88" s="27"/>
      <c r="B88" s="33"/>
      <c r="C88" s="34"/>
      <c r="D88" s="384"/>
      <c r="E88" s="384"/>
      <c r="F88" s="374"/>
      <c r="G88" s="726" t="s">
        <v>224</v>
      </c>
      <c r="H88" s="726"/>
      <c r="I88" s="726"/>
      <c r="J88" s="726"/>
      <c r="K88" s="726"/>
      <c r="L88" s="726"/>
      <c r="M88" s="726"/>
      <c r="N88" s="726"/>
      <c r="O88" s="726"/>
      <c r="P88" s="726"/>
      <c r="Q88" s="574" t="s">
        <v>423</v>
      </c>
      <c r="R88" s="385">
        <v>5</v>
      </c>
      <c r="S88" s="386">
        <v>1</v>
      </c>
      <c r="T88" s="377" t="s">
        <v>223</v>
      </c>
      <c r="U88" s="387" t="s">
        <v>160</v>
      </c>
      <c r="V88" s="388" t="s">
        <v>218</v>
      </c>
      <c r="W88" s="387" t="s">
        <v>154</v>
      </c>
      <c r="X88" s="389" t="s">
        <v>153</v>
      </c>
      <c r="Y88" s="390"/>
      <c r="Z88" s="382"/>
      <c r="AA88" s="391">
        <v>0</v>
      </c>
      <c r="AB88" s="391">
        <f t="shared" si="6"/>
        <v>0</v>
      </c>
      <c r="AC88" s="391">
        <f t="shared" si="6"/>
        <v>0</v>
      </c>
      <c r="AD88" s="35"/>
      <c r="AE88" s="31"/>
    </row>
    <row r="89" spans="1:31" s="32" customFormat="1" ht="27.6" hidden="1">
      <c r="A89" s="27"/>
      <c r="B89" s="33"/>
      <c r="C89" s="34"/>
      <c r="D89" s="384"/>
      <c r="E89" s="384"/>
      <c r="F89" s="384"/>
      <c r="G89" s="374"/>
      <c r="H89" s="726" t="s">
        <v>222</v>
      </c>
      <c r="I89" s="726"/>
      <c r="J89" s="726"/>
      <c r="K89" s="726"/>
      <c r="L89" s="726"/>
      <c r="M89" s="726"/>
      <c r="N89" s="726"/>
      <c r="O89" s="726"/>
      <c r="P89" s="726"/>
      <c r="Q89" s="574" t="s">
        <v>423</v>
      </c>
      <c r="R89" s="385">
        <v>5</v>
      </c>
      <c r="S89" s="386">
        <v>1</v>
      </c>
      <c r="T89" s="377" t="s">
        <v>221</v>
      </c>
      <c r="U89" s="387" t="s">
        <v>160</v>
      </c>
      <c r="V89" s="388" t="s">
        <v>218</v>
      </c>
      <c r="W89" s="387" t="s">
        <v>217</v>
      </c>
      <c r="X89" s="389" t="s">
        <v>153</v>
      </c>
      <c r="Y89" s="390"/>
      <c r="Z89" s="382"/>
      <c r="AA89" s="391">
        <v>0</v>
      </c>
      <c r="AB89" s="391">
        <f t="shared" si="6"/>
        <v>0</v>
      </c>
      <c r="AC89" s="391">
        <f t="shared" si="6"/>
        <v>0</v>
      </c>
      <c r="AD89" s="35"/>
      <c r="AE89" s="31"/>
    </row>
    <row r="90" spans="1:31" s="32" customFormat="1" ht="18.75" hidden="1" customHeight="1">
      <c r="A90" s="27"/>
      <c r="B90" s="33"/>
      <c r="C90" s="34"/>
      <c r="D90" s="384"/>
      <c r="E90" s="384"/>
      <c r="F90" s="384"/>
      <c r="G90" s="384"/>
      <c r="H90" s="374"/>
      <c r="I90" s="726" t="s">
        <v>220</v>
      </c>
      <c r="J90" s="726"/>
      <c r="K90" s="726"/>
      <c r="L90" s="726"/>
      <c r="M90" s="726"/>
      <c r="N90" s="726"/>
      <c r="O90" s="726"/>
      <c r="P90" s="726"/>
      <c r="Q90" s="574" t="s">
        <v>423</v>
      </c>
      <c r="R90" s="385">
        <v>5</v>
      </c>
      <c r="S90" s="386">
        <v>1</v>
      </c>
      <c r="T90" s="377" t="s">
        <v>219</v>
      </c>
      <c r="U90" s="387" t="s">
        <v>160</v>
      </c>
      <c r="V90" s="388" t="s">
        <v>218</v>
      </c>
      <c r="W90" s="387" t="s">
        <v>217</v>
      </c>
      <c r="X90" s="389" t="s">
        <v>216</v>
      </c>
      <c r="Y90" s="390"/>
      <c r="Z90" s="382"/>
      <c r="AA90" s="391">
        <v>0</v>
      </c>
      <c r="AB90" s="391">
        <f t="shared" si="6"/>
        <v>0</v>
      </c>
      <c r="AC90" s="391">
        <f t="shared" si="6"/>
        <v>0</v>
      </c>
      <c r="AD90" s="35"/>
      <c r="AE90" s="31"/>
    </row>
    <row r="91" spans="1:31" s="32" customFormat="1" ht="27.6" hidden="1">
      <c r="A91" s="27"/>
      <c r="B91" s="33"/>
      <c r="C91" s="34"/>
      <c r="D91" s="384"/>
      <c r="E91" s="384"/>
      <c r="F91" s="384"/>
      <c r="G91" s="384"/>
      <c r="H91" s="384"/>
      <c r="I91" s="384"/>
      <c r="J91" s="374"/>
      <c r="K91" s="739" t="s">
        <v>199</v>
      </c>
      <c r="L91" s="740"/>
      <c r="M91" s="740"/>
      <c r="N91" s="740"/>
      <c r="O91" s="740"/>
      <c r="P91" s="741"/>
      <c r="Q91" s="574" t="s">
        <v>423</v>
      </c>
      <c r="R91" s="385">
        <v>5</v>
      </c>
      <c r="S91" s="386">
        <v>1</v>
      </c>
      <c r="T91" s="377" t="s">
        <v>219</v>
      </c>
      <c r="U91" s="387" t="s">
        <v>160</v>
      </c>
      <c r="V91" s="388" t="s">
        <v>218</v>
      </c>
      <c r="W91" s="387" t="s">
        <v>217</v>
      </c>
      <c r="X91" s="389" t="s">
        <v>216</v>
      </c>
      <c r="Y91" s="392" t="s">
        <v>195</v>
      </c>
      <c r="Z91" s="382"/>
      <c r="AA91" s="393">
        <v>0</v>
      </c>
      <c r="AB91" s="393">
        <v>0</v>
      </c>
      <c r="AC91" s="393">
        <v>0</v>
      </c>
      <c r="AD91" s="35"/>
      <c r="AE91" s="31"/>
    </row>
    <row r="92" spans="1:31" s="32" customFormat="1" ht="19.5" customHeight="1">
      <c r="A92" s="27"/>
      <c r="B92" s="33"/>
      <c r="C92" s="34"/>
      <c r="D92" s="374"/>
      <c r="E92" s="726" t="s">
        <v>215</v>
      </c>
      <c r="F92" s="726"/>
      <c r="G92" s="726"/>
      <c r="H92" s="726"/>
      <c r="I92" s="726"/>
      <c r="J92" s="726"/>
      <c r="K92" s="726"/>
      <c r="L92" s="726"/>
      <c r="M92" s="726"/>
      <c r="N92" s="742"/>
      <c r="O92" s="742"/>
      <c r="P92" s="742"/>
      <c r="Q92" s="574" t="s">
        <v>423</v>
      </c>
      <c r="R92" s="375">
        <v>5</v>
      </c>
      <c r="S92" s="376">
        <v>2</v>
      </c>
      <c r="T92" s="377" t="s">
        <v>151</v>
      </c>
      <c r="U92" s="378" t="s">
        <v>154</v>
      </c>
      <c r="V92" s="379" t="s">
        <v>155</v>
      </c>
      <c r="W92" s="378" t="s">
        <v>154</v>
      </c>
      <c r="X92" s="380" t="s">
        <v>153</v>
      </c>
      <c r="Y92" s="381"/>
      <c r="Z92" s="382"/>
      <c r="AA92" s="383">
        <v>10335800</v>
      </c>
      <c r="AB92" s="383">
        <f t="shared" ref="AB92:AC96" si="7">AB93</f>
        <v>50000</v>
      </c>
      <c r="AC92" s="383">
        <f t="shared" si="7"/>
        <v>50000</v>
      </c>
      <c r="AD92" s="35"/>
      <c r="AE92" s="31"/>
    </row>
    <row r="93" spans="1:31" s="32" customFormat="1" ht="27.6">
      <c r="A93" s="27"/>
      <c r="B93" s="33"/>
      <c r="C93" s="34"/>
      <c r="D93" s="384"/>
      <c r="E93" s="374"/>
      <c r="F93" s="726" t="s">
        <v>169</v>
      </c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574" t="s">
        <v>423</v>
      </c>
      <c r="R93" s="385">
        <v>5</v>
      </c>
      <c r="S93" s="386">
        <v>2</v>
      </c>
      <c r="T93" s="377" t="s">
        <v>168</v>
      </c>
      <c r="U93" s="387" t="s">
        <v>160</v>
      </c>
      <c r="V93" s="388" t="s">
        <v>155</v>
      </c>
      <c r="W93" s="387" t="s">
        <v>154</v>
      </c>
      <c r="X93" s="389" t="s">
        <v>153</v>
      </c>
      <c r="Y93" s="390"/>
      <c r="Z93" s="382"/>
      <c r="AA93" s="391">
        <f>AA94</f>
        <v>105923</v>
      </c>
      <c r="AB93" s="391">
        <f t="shared" si="7"/>
        <v>50000</v>
      </c>
      <c r="AC93" s="391">
        <f t="shared" si="7"/>
        <v>50000</v>
      </c>
      <c r="AD93" s="35"/>
      <c r="AE93" s="31"/>
    </row>
    <row r="94" spans="1:31" s="32" customFormat="1" ht="27.6">
      <c r="A94" s="27"/>
      <c r="B94" s="33"/>
      <c r="C94" s="34"/>
      <c r="D94" s="384"/>
      <c r="E94" s="384"/>
      <c r="F94" s="374"/>
      <c r="G94" s="726" t="s">
        <v>214</v>
      </c>
      <c r="H94" s="726"/>
      <c r="I94" s="726"/>
      <c r="J94" s="726"/>
      <c r="K94" s="726"/>
      <c r="L94" s="726"/>
      <c r="M94" s="726"/>
      <c r="N94" s="726"/>
      <c r="O94" s="726"/>
      <c r="P94" s="726"/>
      <c r="Q94" s="574" t="s">
        <v>423</v>
      </c>
      <c r="R94" s="385">
        <v>5</v>
      </c>
      <c r="S94" s="386">
        <v>2</v>
      </c>
      <c r="T94" s="377" t="s">
        <v>213</v>
      </c>
      <c r="U94" s="387" t="s">
        <v>160</v>
      </c>
      <c r="V94" s="388" t="s">
        <v>208</v>
      </c>
      <c r="W94" s="387" t="s">
        <v>154</v>
      </c>
      <c r="X94" s="389" t="s">
        <v>153</v>
      </c>
      <c r="Y94" s="390"/>
      <c r="Z94" s="382"/>
      <c r="AA94" s="391">
        <f>AA95</f>
        <v>105923</v>
      </c>
      <c r="AB94" s="391">
        <f t="shared" si="7"/>
        <v>50000</v>
      </c>
      <c r="AC94" s="391">
        <f t="shared" si="7"/>
        <v>50000</v>
      </c>
      <c r="AD94" s="35"/>
      <c r="AE94" s="31"/>
    </row>
    <row r="95" spans="1:31" s="32" customFormat="1" ht="27.6">
      <c r="A95" s="27"/>
      <c r="B95" s="33"/>
      <c r="C95" s="34"/>
      <c r="D95" s="384"/>
      <c r="E95" s="384"/>
      <c r="F95" s="384"/>
      <c r="G95" s="374"/>
      <c r="H95" s="726" t="s">
        <v>212</v>
      </c>
      <c r="I95" s="726"/>
      <c r="J95" s="726"/>
      <c r="K95" s="726"/>
      <c r="L95" s="726"/>
      <c r="M95" s="726"/>
      <c r="N95" s="726"/>
      <c r="O95" s="726"/>
      <c r="P95" s="726"/>
      <c r="Q95" s="574" t="s">
        <v>423</v>
      </c>
      <c r="R95" s="385">
        <v>5</v>
      </c>
      <c r="S95" s="386">
        <v>2</v>
      </c>
      <c r="T95" s="377" t="s">
        <v>211</v>
      </c>
      <c r="U95" s="387" t="s">
        <v>160</v>
      </c>
      <c r="V95" s="388" t="s">
        <v>208</v>
      </c>
      <c r="W95" s="387" t="s">
        <v>207</v>
      </c>
      <c r="X95" s="389" t="s">
        <v>153</v>
      </c>
      <c r="Y95" s="390"/>
      <c r="Z95" s="382"/>
      <c r="AA95" s="391">
        <f>AA96</f>
        <v>105923</v>
      </c>
      <c r="AB95" s="391">
        <f t="shared" si="7"/>
        <v>50000</v>
      </c>
      <c r="AC95" s="391">
        <f t="shared" si="7"/>
        <v>50000</v>
      </c>
      <c r="AD95" s="35"/>
      <c r="AE95" s="31"/>
    </row>
    <row r="96" spans="1:31" s="32" customFormat="1" ht="18.75" customHeight="1">
      <c r="A96" s="27"/>
      <c r="B96" s="33"/>
      <c r="C96" s="34"/>
      <c r="D96" s="384"/>
      <c r="E96" s="384"/>
      <c r="F96" s="384"/>
      <c r="G96" s="384"/>
      <c r="H96" s="374"/>
      <c r="I96" s="726" t="s">
        <v>210</v>
      </c>
      <c r="J96" s="726"/>
      <c r="K96" s="726"/>
      <c r="L96" s="726"/>
      <c r="M96" s="726"/>
      <c r="N96" s="726"/>
      <c r="O96" s="726"/>
      <c r="P96" s="726"/>
      <c r="Q96" s="574" t="s">
        <v>423</v>
      </c>
      <c r="R96" s="385">
        <v>5</v>
      </c>
      <c r="S96" s="386">
        <v>2</v>
      </c>
      <c r="T96" s="377" t="s">
        <v>209</v>
      </c>
      <c r="U96" s="387" t="s">
        <v>160</v>
      </c>
      <c r="V96" s="388" t="s">
        <v>208</v>
      </c>
      <c r="W96" s="387" t="s">
        <v>207</v>
      </c>
      <c r="X96" s="389" t="s">
        <v>206</v>
      </c>
      <c r="Y96" s="390"/>
      <c r="Z96" s="382"/>
      <c r="AA96" s="391">
        <f>AA97</f>
        <v>105923</v>
      </c>
      <c r="AB96" s="391">
        <f t="shared" si="7"/>
        <v>50000</v>
      </c>
      <c r="AC96" s="391">
        <f t="shared" si="7"/>
        <v>50000</v>
      </c>
      <c r="AD96" s="35"/>
      <c r="AE96" s="31"/>
    </row>
    <row r="97" spans="1:31" s="32" customFormat="1" ht="27.6">
      <c r="A97" s="27"/>
      <c r="B97" s="33"/>
      <c r="C97" s="34"/>
      <c r="D97" s="384"/>
      <c r="E97" s="384"/>
      <c r="F97" s="384"/>
      <c r="G97" s="384"/>
      <c r="H97" s="384"/>
      <c r="I97" s="384"/>
      <c r="J97" s="374"/>
      <c r="K97" s="739" t="s">
        <v>199</v>
      </c>
      <c r="L97" s="740"/>
      <c r="M97" s="740"/>
      <c r="N97" s="740"/>
      <c r="O97" s="740"/>
      <c r="P97" s="741"/>
      <c r="Q97" s="574" t="s">
        <v>423</v>
      </c>
      <c r="R97" s="385">
        <v>5</v>
      </c>
      <c r="S97" s="386">
        <v>2</v>
      </c>
      <c r="T97" s="377" t="s">
        <v>209</v>
      </c>
      <c r="U97" s="387">
        <v>85</v>
      </c>
      <c r="V97" s="388" t="s">
        <v>208</v>
      </c>
      <c r="W97" s="387" t="s">
        <v>207</v>
      </c>
      <c r="X97" s="389" t="s">
        <v>206</v>
      </c>
      <c r="Y97" s="392" t="s">
        <v>195</v>
      </c>
      <c r="Z97" s="382"/>
      <c r="AA97" s="393">
        <v>105923</v>
      </c>
      <c r="AB97" s="393">
        <v>50000</v>
      </c>
      <c r="AC97" s="393">
        <v>50000</v>
      </c>
      <c r="AD97" s="35"/>
      <c r="AE97" s="31"/>
    </row>
    <row r="98" spans="1:31" s="32" customFormat="1" ht="41.4" customHeight="1">
      <c r="A98" s="27"/>
      <c r="B98" s="33"/>
      <c r="C98" s="34"/>
      <c r="D98" s="613"/>
      <c r="E98" s="613"/>
      <c r="F98" s="613"/>
      <c r="G98" s="613"/>
      <c r="H98" s="613"/>
      <c r="I98" s="613"/>
      <c r="J98" s="613"/>
      <c r="K98" s="613"/>
      <c r="L98" s="614"/>
      <c r="M98" s="614"/>
      <c r="N98" s="740" t="s">
        <v>561</v>
      </c>
      <c r="O98" s="747"/>
      <c r="P98" s="748"/>
      <c r="Q98" s="574" t="s">
        <v>423</v>
      </c>
      <c r="R98" s="385">
        <v>5</v>
      </c>
      <c r="S98" s="386">
        <v>2</v>
      </c>
      <c r="T98" s="377"/>
      <c r="U98" s="387">
        <v>5</v>
      </c>
      <c r="V98" s="388">
        <v>1</v>
      </c>
      <c r="W98" s="387">
        <v>2</v>
      </c>
      <c r="X98" s="389" t="s">
        <v>560</v>
      </c>
      <c r="Y98" s="392">
        <v>400</v>
      </c>
      <c r="Z98" s="382"/>
      <c r="AA98" s="393">
        <v>2504877</v>
      </c>
      <c r="AB98" s="393">
        <v>0</v>
      </c>
      <c r="AC98" s="393">
        <v>0</v>
      </c>
      <c r="AD98" s="35"/>
      <c r="AE98" s="31"/>
    </row>
    <row r="99" spans="1:31" s="32" customFormat="1" ht="58.2" customHeight="1">
      <c r="A99" s="27"/>
      <c r="B99" s="33"/>
      <c r="C99" s="34"/>
      <c r="D99" s="684"/>
      <c r="E99" s="684"/>
      <c r="F99" s="684"/>
      <c r="G99" s="684"/>
      <c r="H99" s="684"/>
      <c r="I99" s="684"/>
      <c r="J99" s="684"/>
      <c r="K99" s="684"/>
      <c r="L99" s="683"/>
      <c r="M99" s="683"/>
      <c r="N99" s="740" t="s">
        <v>589</v>
      </c>
      <c r="O99" s="747"/>
      <c r="P99" s="748"/>
      <c r="Q99" s="574" t="s">
        <v>423</v>
      </c>
      <c r="R99" s="385">
        <v>5</v>
      </c>
      <c r="S99" s="386">
        <v>2</v>
      </c>
      <c r="T99" s="377"/>
      <c r="U99" s="387">
        <v>85</v>
      </c>
      <c r="V99" s="388">
        <v>5</v>
      </c>
      <c r="W99" s="387">
        <v>1</v>
      </c>
      <c r="X99" s="389" t="s">
        <v>227</v>
      </c>
      <c r="Y99" s="392">
        <v>410</v>
      </c>
      <c r="Z99" s="382"/>
      <c r="AA99" s="393">
        <v>7725000</v>
      </c>
      <c r="AB99" s="393"/>
      <c r="AC99" s="393"/>
      <c r="AD99" s="35"/>
      <c r="AE99" s="31"/>
    </row>
    <row r="100" spans="1:31" s="32" customFormat="1" ht="18.75" customHeight="1">
      <c r="A100" s="27"/>
      <c r="B100" s="33"/>
      <c r="C100" s="34"/>
      <c r="D100" s="374"/>
      <c r="E100" s="726" t="s">
        <v>205</v>
      </c>
      <c r="F100" s="726"/>
      <c r="G100" s="726"/>
      <c r="H100" s="726"/>
      <c r="I100" s="726"/>
      <c r="J100" s="726"/>
      <c r="K100" s="726"/>
      <c r="L100" s="726"/>
      <c r="M100" s="726"/>
      <c r="N100" s="742"/>
      <c r="O100" s="742"/>
      <c r="P100" s="742"/>
      <c r="Q100" s="574" t="s">
        <v>423</v>
      </c>
      <c r="R100" s="375">
        <v>5</v>
      </c>
      <c r="S100" s="376">
        <v>3</v>
      </c>
      <c r="T100" s="377" t="s">
        <v>151</v>
      </c>
      <c r="U100" s="378" t="s">
        <v>154</v>
      </c>
      <c r="V100" s="379" t="s">
        <v>155</v>
      </c>
      <c r="W100" s="378" t="s">
        <v>154</v>
      </c>
      <c r="X100" s="380" t="s">
        <v>153</v>
      </c>
      <c r="Y100" s="381"/>
      <c r="Z100" s="382"/>
      <c r="AA100" s="383">
        <f>AA101</f>
        <v>3017696.4</v>
      </c>
      <c r="AB100" s="383">
        <f>AB101</f>
        <v>2800000</v>
      </c>
      <c r="AC100" s="383">
        <f>AC101</f>
        <v>2800000</v>
      </c>
      <c r="AD100" s="35"/>
      <c r="AE100" s="31"/>
    </row>
    <row r="101" spans="1:31" s="32" customFormat="1" ht="56.4" customHeight="1">
      <c r="A101" s="27"/>
      <c r="B101" s="33"/>
      <c r="C101" s="34"/>
      <c r="D101" s="384"/>
      <c r="E101" s="374"/>
      <c r="F101" s="726" t="s">
        <v>411</v>
      </c>
      <c r="G101" s="726"/>
      <c r="H101" s="726"/>
      <c r="I101" s="726"/>
      <c r="J101" s="726"/>
      <c r="K101" s="726"/>
      <c r="L101" s="726"/>
      <c r="M101" s="726"/>
      <c r="N101" s="726"/>
      <c r="O101" s="726"/>
      <c r="P101" s="726"/>
      <c r="Q101" s="574" t="s">
        <v>423</v>
      </c>
      <c r="R101" s="385">
        <v>5</v>
      </c>
      <c r="S101" s="386">
        <v>3</v>
      </c>
      <c r="T101" s="377" t="s">
        <v>168</v>
      </c>
      <c r="U101" s="387" t="s">
        <v>160</v>
      </c>
      <c r="V101" s="388">
        <v>0</v>
      </c>
      <c r="W101" s="387">
        <v>0</v>
      </c>
      <c r="X101" s="389">
        <v>0</v>
      </c>
      <c r="Y101" s="390"/>
      <c r="Z101" s="382"/>
      <c r="AA101" s="391">
        <f>AA102+AA104</f>
        <v>3017696.4</v>
      </c>
      <c r="AB101" s="391">
        <f>AB102+AB104</f>
        <v>2800000</v>
      </c>
      <c r="AC101" s="391">
        <f>AC102+AC104</f>
        <v>2800000</v>
      </c>
      <c r="AD101" s="35"/>
      <c r="AE101" s="31"/>
    </row>
    <row r="102" spans="1:31" s="32" customFormat="1" ht="13.8">
      <c r="A102" s="27"/>
      <c r="B102" s="33"/>
      <c r="C102" s="34"/>
      <c r="D102" s="384"/>
      <c r="E102" s="374"/>
      <c r="F102" s="374"/>
      <c r="G102" s="459"/>
      <c r="H102" s="459"/>
      <c r="I102" s="459"/>
      <c r="J102" s="459"/>
      <c r="K102" s="459"/>
      <c r="L102" s="459"/>
      <c r="M102" s="459"/>
      <c r="N102" s="739" t="s">
        <v>138</v>
      </c>
      <c r="O102" s="740"/>
      <c r="P102" s="741"/>
      <c r="Q102" s="574" t="s">
        <v>423</v>
      </c>
      <c r="R102" s="385">
        <v>5</v>
      </c>
      <c r="S102" s="386">
        <v>3</v>
      </c>
      <c r="T102" s="377"/>
      <c r="U102" s="387" t="s">
        <v>160</v>
      </c>
      <c r="V102" s="388">
        <v>6</v>
      </c>
      <c r="W102" s="387">
        <v>3</v>
      </c>
      <c r="X102" s="389">
        <v>90038</v>
      </c>
      <c r="Y102" s="390"/>
      <c r="Z102" s="382"/>
      <c r="AA102" s="462">
        <v>2768900</v>
      </c>
      <c r="AB102" s="391">
        <f>AB103</f>
        <v>2768900</v>
      </c>
      <c r="AC102" s="391">
        <f>AC103</f>
        <v>2768900</v>
      </c>
      <c r="AD102" s="35"/>
      <c r="AE102" s="31"/>
    </row>
    <row r="103" spans="1:31" s="32" customFormat="1" ht="30" customHeight="1">
      <c r="A103" s="27"/>
      <c r="B103" s="33"/>
      <c r="C103" s="34"/>
      <c r="D103" s="384"/>
      <c r="E103" s="374"/>
      <c r="F103" s="374"/>
      <c r="G103" s="459"/>
      <c r="H103" s="459"/>
      <c r="I103" s="459"/>
      <c r="J103" s="459"/>
      <c r="K103" s="459"/>
      <c r="L103" s="459"/>
      <c r="M103" s="459"/>
      <c r="N103" s="739" t="s">
        <v>199</v>
      </c>
      <c r="O103" s="740"/>
      <c r="P103" s="741"/>
      <c r="Q103" s="574" t="s">
        <v>423</v>
      </c>
      <c r="R103" s="385">
        <v>5</v>
      </c>
      <c r="S103" s="386">
        <v>3</v>
      </c>
      <c r="T103" s="377"/>
      <c r="U103" s="387" t="s">
        <v>160</v>
      </c>
      <c r="V103" s="388">
        <v>6</v>
      </c>
      <c r="W103" s="387">
        <v>3</v>
      </c>
      <c r="X103" s="389">
        <v>90038</v>
      </c>
      <c r="Y103" s="390">
        <v>240</v>
      </c>
      <c r="Z103" s="382"/>
      <c r="AA103" s="462">
        <v>2768900</v>
      </c>
      <c r="AB103" s="462">
        <v>2768900</v>
      </c>
      <c r="AC103" s="462">
        <v>2768900</v>
      </c>
      <c r="AD103" s="35"/>
      <c r="AE103" s="31"/>
    </row>
    <row r="104" spans="1:31" s="32" customFormat="1" ht="27.6">
      <c r="A104" s="27"/>
      <c r="B104" s="33"/>
      <c r="C104" s="34"/>
      <c r="D104" s="384"/>
      <c r="E104" s="384"/>
      <c r="F104" s="374"/>
      <c r="G104" s="726" t="s">
        <v>204</v>
      </c>
      <c r="H104" s="726"/>
      <c r="I104" s="726"/>
      <c r="J104" s="726"/>
      <c r="K104" s="726"/>
      <c r="L104" s="726"/>
      <c r="M104" s="726"/>
      <c r="N104" s="726"/>
      <c r="O104" s="726"/>
      <c r="P104" s="726"/>
      <c r="Q104" s="574" t="s">
        <v>423</v>
      </c>
      <c r="R104" s="385">
        <v>5</v>
      </c>
      <c r="S104" s="386">
        <v>3</v>
      </c>
      <c r="T104" s="377" t="s">
        <v>203</v>
      </c>
      <c r="U104" s="387" t="s">
        <v>160</v>
      </c>
      <c r="V104" s="388" t="s">
        <v>197</v>
      </c>
      <c r="W104" s="387" t="s">
        <v>154</v>
      </c>
      <c r="X104" s="389" t="s">
        <v>153</v>
      </c>
      <c r="Y104" s="390"/>
      <c r="Z104" s="382"/>
      <c r="AA104" s="391">
        <f>AA105</f>
        <v>248796.4</v>
      </c>
      <c r="AB104" s="391">
        <f t="shared" ref="AB104:AC106" si="8">AB105</f>
        <v>31100</v>
      </c>
      <c r="AC104" s="391">
        <f t="shared" si="8"/>
        <v>31100</v>
      </c>
      <c r="AD104" s="35"/>
      <c r="AE104" s="31"/>
    </row>
    <row r="105" spans="1:31" s="32" customFormat="1" ht="27.6">
      <c r="A105" s="27"/>
      <c r="B105" s="33"/>
      <c r="C105" s="34"/>
      <c r="D105" s="384"/>
      <c r="E105" s="384"/>
      <c r="F105" s="384"/>
      <c r="G105" s="374"/>
      <c r="H105" s="726" t="s">
        <v>202</v>
      </c>
      <c r="I105" s="726"/>
      <c r="J105" s="726"/>
      <c r="K105" s="726"/>
      <c r="L105" s="726"/>
      <c r="M105" s="726"/>
      <c r="N105" s="726"/>
      <c r="O105" s="726"/>
      <c r="P105" s="726"/>
      <c r="Q105" s="574" t="s">
        <v>423</v>
      </c>
      <c r="R105" s="385">
        <v>5</v>
      </c>
      <c r="S105" s="386">
        <v>3</v>
      </c>
      <c r="T105" s="377" t="s">
        <v>201</v>
      </c>
      <c r="U105" s="387" t="s">
        <v>160</v>
      </c>
      <c r="V105" s="388" t="s">
        <v>197</v>
      </c>
      <c r="W105" s="387" t="s">
        <v>158</v>
      </c>
      <c r="X105" s="389" t="s">
        <v>153</v>
      </c>
      <c r="Y105" s="390"/>
      <c r="Z105" s="382"/>
      <c r="AA105" s="391">
        <f>AA106</f>
        <v>248796.4</v>
      </c>
      <c r="AB105" s="391">
        <f t="shared" si="8"/>
        <v>31100</v>
      </c>
      <c r="AC105" s="391">
        <f t="shared" si="8"/>
        <v>31100</v>
      </c>
      <c r="AD105" s="35"/>
      <c r="AE105" s="31"/>
    </row>
    <row r="106" spans="1:31" s="32" customFormat="1" ht="16.5" customHeight="1">
      <c r="A106" s="27"/>
      <c r="B106" s="33"/>
      <c r="C106" s="34"/>
      <c r="D106" s="384"/>
      <c r="E106" s="384"/>
      <c r="F106" s="384"/>
      <c r="G106" s="384"/>
      <c r="H106" s="374"/>
      <c r="I106" s="726" t="s">
        <v>200</v>
      </c>
      <c r="J106" s="726"/>
      <c r="K106" s="726"/>
      <c r="L106" s="726"/>
      <c r="M106" s="726"/>
      <c r="N106" s="726"/>
      <c r="O106" s="726"/>
      <c r="P106" s="726"/>
      <c r="Q106" s="574" t="s">
        <v>423</v>
      </c>
      <c r="R106" s="385">
        <v>5</v>
      </c>
      <c r="S106" s="386">
        <v>3</v>
      </c>
      <c r="T106" s="377" t="s">
        <v>198</v>
      </c>
      <c r="U106" s="387" t="s">
        <v>160</v>
      </c>
      <c r="V106" s="388" t="s">
        <v>197</v>
      </c>
      <c r="W106" s="387" t="s">
        <v>158</v>
      </c>
      <c r="X106" s="389" t="s">
        <v>196</v>
      </c>
      <c r="Y106" s="390"/>
      <c r="Z106" s="382"/>
      <c r="AA106" s="391">
        <f>AA107</f>
        <v>248796.4</v>
      </c>
      <c r="AB106" s="391">
        <f t="shared" si="8"/>
        <v>31100</v>
      </c>
      <c r="AC106" s="391">
        <f t="shared" si="8"/>
        <v>31100</v>
      </c>
      <c r="AD106" s="35"/>
      <c r="AE106" s="31"/>
    </row>
    <row r="107" spans="1:31" s="32" customFormat="1" ht="27.6">
      <c r="A107" s="27"/>
      <c r="B107" s="33"/>
      <c r="C107" s="34"/>
      <c r="D107" s="384"/>
      <c r="E107" s="384"/>
      <c r="F107" s="384"/>
      <c r="G107" s="384"/>
      <c r="H107" s="384"/>
      <c r="I107" s="384"/>
      <c r="J107" s="374"/>
      <c r="K107" s="739" t="s">
        <v>199</v>
      </c>
      <c r="L107" s="740"/>
      <c r="M107" s="740"/>
      <c r="N107" s="740"/>
      <c r="O107" s="740"/>
      <c r="P107" s="741"/>
      <c r="Q107" s="574" t="s">
        <v>423</v>
      </c>
      <c r="R107" s="385">
        <v>5</v>
      </c>
      <c r="S107" s="386">
        <v>3</v>
      </c>
      <c r="T107" s="377" t="s">
        <v>198</v>
      </c>
      <c r="U107" s="387" t="s">
        <v>160</v>
      </c>
      <c r="V107" s="388" t="s">
        <v>197</v>
      </c>
      <c r="W107" s="387" t="s">
        <v>158</v>
      </c>
      <c r="X107" s="389" t="s">
        <v>196</v>
      </c>
      <c r="Y107" s="392" t="s">
        <v>195</v>
      </c>
      <c r="Z107" s="382"/>
      <c r="AA107" s="393">
        <v>248796.4</v>
      </c>
      <c r="AB107" s="393">
        <v>31100</v>
      </c>
      <c r="AC107" s="393">
        <v>31100</v>
      </c>
      <c r="AD107" s="35"/>
      <c r="AE107" s="31"/>
    </row>
    <row r="108" spans="1:31" s="32" customFormat="1" ht="21" customHeight="1">
      <c r="A108" s="27"/>
      <c r="B108" s="33"/>
      <c r="C108" s="36"/>
      <c r="D108" s="751" t="s">
        <v>194</v>
      </c>
      <c r="E108" s="751"/>
      <c r="F108" s="751"/>
      <c r="G108" s="751"/>
      <c r="H108" s="751"/>
      <c r="I108" s="751"/>
      <c r="J108" s="751"/>
      <c r="K108" s="751"/>
      <c r="L108" s="751"/>
      <c r="M108" s="751"/>
      <c r="N108" s="751"/>
      <c r="O108" s="751"/>
      <c r="P108" s="751"/>
      <c r="Q108" s="574" t="s">
        <v>423</v>
      </c>
      <c r="R108" s="394">
        <v>8</v>
      </c>
      <c r="S108" s="395" t="s">
        <v>154</v>
      </c>
      <c r="T108" s="396" t="s">
        <v>151</v>
      </c>
      <c r="U108" s="397" t="s">
        <v>154</v>
      </c>
      <c r="V108" s="398" t="s">
        <v>155</v>
      </c>
      <c r="W108" s="397" t="s">
        <v>154</v>
      </c>
      <c r="X108" s="399" t="s">
        <v>153</v>
      </c>
      <c r="Y108" s="400"/>
      <c r="Z108" s="401"/>
      <c r="AA108" s="402">
        <f>AA109</f>
        <v>3000000</v>
      </c>
      <c r="AB108" s="402">
        <f t="shared" ref="AB108:AC109" si="9">AB109</f>
        <v>2500000</v>
      </c>
      <c r="AC108" s="402">
        <f t="shared" si="9"/>
        <v>2500000</v>
      </c>
      <c r="AD108" s="35"/>
      <c r="AE108" s="31"/>
    </row>
    <row r="109" spans="1:31" s="32" customFormat="1" ht="20.25" customHeight="1">
      <c r="A109" s="27"/>
      <c r="B109" s="33"/>
      <c r="C109" s="34"/>
      <c r="D109" s="374"/>
      <c r="E109" s="726" t="s">
        <v>193</v>
      </c>
      <c r="F109" s="726"/>
      <c r="G109" s="726"/>
      <c r="H109" s="726"/>
      <c r="I109" s="726"/>
      <c r="J109" s="726"/>
      <c r="K109" s="726"/>
      <c r="L109" s="726"/>
      <c r="M109" s="726"/>
      <c r="N109" s="742"/>
      <c r="O109" s="742"/>
      <c r="P109" s="742"/>
      <c r="Q109" s="574" t="s">
        <v>423</v>
      </c>
      <c r="R109" s="375">
        <v>8</v>
      </c>
      <c r="S109" s="376">
        <v>1</v>
      </c>
      <c r="T109" s="377" t="s">
        <v>151</v>
      </c>
      <c r="U109" s="378" t="s">
        <v>154</v>
      </c>
      <c r="V109" s="379" t="s">
        <v>155</v>
      </c>
      <c r="W109" s="378" t="s">
        <v>154</v>
      </c>
      <c r="X109" s="380" t="s">
        <v>153</v>
      </c>
      <c r="Y109" s="381"/>
      <c r="Z109" s="382"/>
      <c r="AA109" s="383">
        <v>3000000</v>
      </c>
      <c r="AB109" s="383">
        <f t="shared" si="9"/>
        <v>2500000</v>
      </c>
      <c r="AC109" s="383">
        <f t="shared" si="9"/>
        <v>2500000</v>
      </c>
      <c r="AD109" s="35"/>
      <c r="AE109" s="31"/>
    </row>
    <row r="110" spans="1:31" s="32" customFormat="1" ht="27.6">
      <c r="A110" s="27"/>
      <c r="B110" s="33"/>
      <c r="C110" s="34"/>
      <c r="D110" s="384"/>
      <c r="E110" s="374"/>
      <c r="F110" s="726" t="s">
        <v>192</v>
      </c>
      <c r="G110" s="726"/>
      <c r="H110" s="726"/>
      <c r="I110" s="726"/>
      <c r="J110" s="726"/>
      <c r="K110" s="726"/>
      <c r="L110" s="726"/>
      <c r="M110" s="726"/>
      <c r="N110" s="726"/>
      <c r="O110" s="726"/>
      <c r="P110" s="726"/>
      <c r="Q110" s="574" t="s">
        <v>423</v>
      </c>
      <c r="R110" s="385">
        <v>8</v>
      </c>
      <c r="S110" s="386">
        <v>1</v>
      </c>
      <c r="T110" s="377" t="s">
        <v>191</v>
      </c>
      <c r="U110" s="387" t="s">
        <v>175</v>
      </c>
      <c r="V110" s="388" t="s">
        <v>155</v>
      </c>
      <c r="W110" s="387" t="s">
        <v>154</v>
      </c>
      <c r="X110" s="389" t="s">
        <v>153</v>
      </c>
      <c r="Y110" s="390"/>
      <c r="Z110" s="382"/>
      <c r="AA110" s="391">
        <v>280000</v>
      </c>
      <c r="AB110" s="391">
        <f>AB111+AB115</f>
        <v>2500000</v>
      </c>
      <c r="AC110" s="391">
        <f>AC111+AC115</f>
        <v>2500000</v>
      </c>
      <c r="AD110" s="35"/>
      <c r="AE110" s="31"/>
    </row>
    <row r="111" spans="1:31" s="32" customFormat="1" ht="18.75" customHeight="1">
      <c r="A111" s="27"/>
      <c r="B111" s="33"/>
      <c r="C111" s="34"/>
      <c r="D111" s="384"/>
      <c r="E111" s="384"/>
      <c r="F111" s="374"/>
      <c r="G111" s="726" t="s">
        <v>190</v>
      </c>
      <c r="H111" s="726"/>
      <c r="I111" s="726"/>
      <c r="J111" s="726"/>
      <c r="K111" s="726"/>
      <c r="L111" s="726"/>
      <c r="M111" s="726"/>
      <c r="N111" s="726"/>
      <c r="O111" s="726"/>
      <c r="P111" s="726"/>
      <c r="Q111" s="574" t="s">
        <v>423</v>
      </c>
      <c r="R111" s="385">
        <v>8</v>
      </c>
      <c r="S111" s="386">
        <v>1</v>
      </c>
      <c r="T111" s="377" t="s">
        <v>189</v>
      </c>
      <c r="U111" s="387" t="s">
        <v>175</v>
      </c>
      <c r="V111" s="388" t="s">
        <v>184</v>
      </c>
      <c r="W111" s="387" t="s">
        <v>154</v>
      </c>
      <c r="X111" s="389" t="s">
        <v>153</v>
      </c>
      <c r="Y111" s="390"/>
      <c r="Z111" s="382"/>
      <c r="AA111" s="391">
        <f>AA112</f>
        <v>215000</v>
      </c>
      <c r="AB111" s="391">
        <f t="shared" ref="AB111:AC113" si="10">AB112</f>
        <v>280000</v>
      </c>
      <c r="AC111" s="391">
        <f t="shared" si="10"/>
        <v>280000</v>
      </c>
      <c r="AD111" s="35"/>
      <c r="AE111" s="31"/>
    </row>
    <row r="112" spans="1:31" s="32" customFormat="1" ht="18.75" customHeight="1">
      <c r="A112" s="27"/>
      <c r="B112" s="33"/>
      <c r="C112" s="34"/>
      <c r="D112" s="384"/>
      <c r="E112" s="384"/>
      <c r="F112" s="384"/>
      <c r="G112" s="374"/>
      <c r="H112" s="726" t="s">
        <v>188</v>
      </c>
      <c r="I112" s="726"/>
      <c r="J112" s="726"/>
      <c r="K112" s="726"/>
      <c r="L112" s="726"/>
      <c r="M112" s="726"/>
      <c r="N112" s="726"/>
      <c r="O112" s="726"/>
      <c r="P112" s="726"/>
      <c r="Q112" s="574" t="s">
        <v>423</v>
      </c>
      <c r="R112" s="385">
        <v>8</v>
      </c>
      <c r="S112" s="386">
        <v>1</v>
      </c>
      <c r="T112" s="377" t="s">
        <v>187</v>
      </c>
      <c r="U112" s="387" t="s">
        <v>175</v>
      </c>
      <c r="V112" s="388" t="s">
        <v>184</v>
      </c>
      <c r="W112" s="387" t="s">
        <v>158</v>
      </c>
      <c r="X112" s="389" t="s">
        <v>153</v>
      </c>
      <c r="Y112" s="390"/>
      <c r="Z112" s="382"/>
      <c r="AA112" s="391">
        <f>AA113</f>
        <v>215000</v>
      </c>
      <c r="AB112" s="391">
        <f t="shared" si="10"/>
        <v>280000</v>
      </c>
      <c r="AC112" s="391">
        <f t="shared" si="10"/>
        <v>280000</v>
      </c>
      <c r="AD112" s="35"/>
      <c r="AE112" s="31"/>
    </row>
    <row r="113" spans="1:31" s="32" customFormat="1" ht="18.75" customHeight="1">
      <c r="A113" s="27"/>
      <c r="B113" s="33"/>
      <c r="C113" s="34"/>
      <c r="D113" s="384"/>
      <c r="E113" s="384"/>
      <c r="F113" s="384"/>
      <c r="G113" s="384"/>
      <c r="H113" s="374"/>
      <c r="I113" s="726" t="s">
        <v>186</v>
      </c>
      <c r="J113" s="726"/>
      <c r="K113" s="726"/>
      <c r="L113" s="726"/>
      <c r="M113" s="726"/>
      <c r="N113" s="726"/>
      <c r="O113" s="726"/>
      <c r="P113" s="726"/>
      <c r="Q113" s="574" t="s">
        <v>423</v>
      </c>
      <c r="R113" s="385">
        <v>8</v>
      </c>
      <c r="S113" s="386">
        <v>1</v>
      </c>
      <c r="T113" s="377" t="s">
        <v>185</v>
      </c>
      <c r="U113" s="387" t="s">
        <v>175</v>
      </c>
      <c r="V113" s="388" t="s">
        <v>184</v>
      </c>
      <c r="W113" s="387" t="s">
        <v>158</v>
      </c>
      <c r="X113" s="389" t="s">
        <v>183</v>
      </c>
      <c r="Y113" s="390"/>
      <c r="Z113" s="382"/>
      <c r="AA113" s="391">
        <v>215000</v>
      </c>
      <c r="AB113" s="391">
        <f t="shared" si="10"/>
        <v>280000</v>
      </c>
      <c r="AC113" s="391">
        <f t="shared" si="10"/>
        <v>280000</v>
      </c>
      <c r="AD113" s="35"/>
      <c r="AE113" s="31"/>
    </row>
    <row r="114" spans="1:31" s="32" customFormat="1" ht="12.75" customHeight="1">
      <c r="A114" s="27"/>
      <c r="B114" s="33"/>
      <c r="C114" s="34"/>
      <c r="D114" s="384"/>
      <c r="E114" s="384"/>
      <c r="F114" s="384"/>
      <c r="G114" s="384"/>
      <c r="H114" s="384"/>
      <c r="I114" s="384"/>
      <c r="J114" s="374"/>
      <c r="K114" s="739" t="s">
        <v>177</v>
      </c>
      <c r="L114" s="740"/>
      <c r="M114" s="740"/>
      <c r="N114" s="740"/>
      <c r="O114" s="740"/>
      <c r="P114" s="741"/>
      <c r="Q114" s="574" t="s">
        <v>423</v>
      </c>
      <c r="R114" s="385">
        <v>8</v>
      </c>
      <c r="S114" s="386">
        <v>1</v>
      </c>
      <c r="T114" s="377" t="s">
        <v>185</v>
      </c>
      <c r="U114" s="387" t="s">
        <v>175</v>
      </c>
      <c r="V114" s="388" t="s">
        <v>184</v>
      </c>
      <c r="W114" s="387" t="s">
        <v>158</v>
      </c>
      <c r="X114" s="389" t="s">
        <v>183</v>
      </c>
      <c r="Y114" s="392" t="s">
        <v>172</v>
      </c>
      <c r="Z114" s="382"/>
      <c r="AA114" s="391">
        <v>215000</v>
      </c>
      <c r="AB114" s="391">
        <v>280000</v>
      </c>
      <c r="AC114" s="391">
        <v>280000</v>
      </c>
      <c r="AD114" s="35"/>
      <c r="AE114" s="31"/>
    </row>
    <row r="115" spans="1:31" s="32" customFormat="1" ht="19.5" customHeight="1">
      <c r="A115" s="27"/>
      <c r="B115" s="33"/>
      <c r="C115" s="34"/>
      <c r="D115" s="384"/>
      <c r="E115" s="384"/>
      <c r="F115" s="374"/>
      <c r="G115" s="726" t="s">
        <v>182</v>
      </c>
      <c r="H115" s="726"/>
      <c r="I115" s="726"/>
      <c r="J115" s="726"/>
      <c r="K115" s="726"/>
      <c r="L115" s="726"/>
      <c r="M115" s="726"/>
      <c r="N115" s="726"/>
      <c r="O115" s="726"/>
      <c r="P115" s="726"/>
      <c r="Q115" s="574" t="s">
        <v>423</v>
      </c>
      <c r="R115" s="385">
        <v>8</v>
      </c>
      <c r="S115" s="386">
        <v>1</v>
      </c>
      <c r="T115" s="377" t="s">
        <v>181</v>
      </c>
      <c r="U115" s="387" t="s">
        <v>175</v>
      </c>
      <c r="V115" s="388" t="s">
        <v>174</v>
      </c>
      <c r="W115" s="387" t="s">
        <v>154</v>
      </c>
      <c r="X115" s="389" t="s">
        <v>153</v>
      </c>
      <c r="Y115" s="390"/>
      <c r="Z115" s="382"/>
      <c r="AA115" s="391">
        <f>AA116</f>
        <v>2785000</v>
      </c>
      <c r="AB115" s="391">
        <v>2220000</v>
      </c>
      <c r="AC115" s="391">
        <f t="shared" ref="AB115:AC117" si="11">AC116</f>
        <v>2220000</v>
      </c>
      <c r="AD115" s="35"/>
      <c r="AE115" s="31"/>
    </row>
    <row r="116" spans="1:31" s="32" customFormat="1" ht="18.75" customHeight="1">
      <c r="A116" s="27"/>
      <c r="B116" s="33"/>
      <c r="C116" s="34"/>
      <c r="D116" s="384"/>
      <c r="E116" s="384"/>
      <c r="F116" s="384"/>
      <c r="G116" s="374"/>
      <c r="H116" s="726" t="s">
        <v>180</v>
      </c>
      <c r="I116" s="726"/>
      <c r="J116" s="726"/>
      <c r="K116" s="726"/>
      <c r="L116" s="726"/>
      <c r="M116" s="726"/>
      <c r="N116" s="726"/>
      <c r="O116" s="726"/>
      <c r="P116" s="726"/>
      <c r="Q116" s="574" t="s">
        <v>423</v>
      </c>
      <c r="R116" s="385">
        <v>8</v>
      </c>
      <c r="S116" s="386">
        <v>1</v>
      </c>
      <c r="T116" s="377" t="s">
        <v>179</v>
      </c>
      <c r="U116" s="387" t="s">
        <v>175</v>
      </c>
      <c r="V116" s="388" t="s">
        <v>174</v>
      </c>
      <c r="W116" s="387" t="s">
        <v>158</v>
      </c>
      <c r="X116" s="389" t="s">
        <v>153</v>
      </c>
      <c r="Y116" s="390"/>
      <c r="Z116" s="382"/>
      <c r="AA116" s="391">
        <f>AA117</f>
        <v>2785000</v>
      </c>
      <c r="AB116" s="391">
        <f t="shared" si="11"/>
        <v>2220000</v>
      </c>
      <c r="AC116" s="391">
        <f t="shared" si="11"/>
        <v>2220000</v>
      </c>
      <c r="AD116" s="35"/>
      <c r="AE116" s="31"/>
    </row>
    <row r="117" spans="1:31" s="32" customFormat="1" ht="19.5" customHeight="1">
      <c r="A117" s="27"/>
      <c r="B117" s="33"/>
      <c r="C117" s="34"/>
      <c r="D117" s="384"/>
      <c r="E117" s="384"/>
      <c r="F117" s="384"/>
      <c r="G117" s="384"/>
      <c r="H117" s="374"/>
      <c r="I117" s="726" t="s">
        <v>178</v>
      </c>
      <c r="J117" s="726"/>
      <c r="K117" s="726"/>
      <c r="L117" s="726"/>
      <c r="M117" s="726"/>
      <c r="N117" s="726"/>
      <c r="O117" s="726"/>
      <c r="P117" s="726"/>
      <c r="Q117" s="574" t="s">
        <v>423</v>
      </c>
      <c r="R117" s="385">
        <v>8</v>
      </c>
      <c r="S117" s="386">
        <v>1</v>
      </c>
      <c r="T117" s="377" t="s">
        <v>176</v>
      </c>
      <c r="U117" s="387" t="s">
        <v>175</v>
      </c>
      <c r="V117" s="388" t="s">
        <v>174</v>
      </c>
      <c r="W117" s="387" t="s">
        <v>158</v>
      </c>
      <c r="X117" s="389" t="s">
        <v>173</v>
      </c>
      <c r="Y117" s="390"/>
      <c r="Z117" s="382"/>
      <c r="AA117" s="391">
        <v>2785000</v>
      </c>
      <c r="AB117" s="391">
        <f t="shared" si="11"/>
        <v>2220000</v>
      </c>
      <c r="AC117" s="391">
        <f t="shared" si="11"/>
        <v>2220000</v>
      </c>
      <c r="AD117" s="35"/>
      <c r="AE117" s="31"/>
    </row>
    <row r="118" spans="1:31" s="32" customFormat="1" ht="18.75" customHeight="1">
      <c r="A118" s="27"/>
      <c r="B118" s="33"/>
      <c r="C118" s="34"/>
      <c r="D118" s="384"/>
      <c r="E118" s="384"/>
      <c r="F118" s="384"/>
      <c r="G118" s="384"/>
      <c r="H118" s="384"/>
      <c r="I118" s="384"/>
      <c r="J118" s="374"/>
      <c r="K118" s="739" t="s">
        <v>177</v>
      </c>
      <c r="L118" s="740"/>
      <c r="M118" s="740"/>
      <c r="N118" s="740"/>
      <c r="O118" s="740"/>
      <c r="P118" s="741"/>
      <c r="Q118" s="574" t="s">
        <v>423</v>
      </c>
      <c r="R118" s="385">
        <v>8</v>
      </c>
      <c r="S118" s="386">
        <v>1</v>
      </c>
      <c r="T118" s="377" t="s">
        <v>176</v>
      </c>
      <c r="U118" s="387" t="s">
        <v>175</v>
      </c>
      <c r="V118" s="388" t="s">
        <v>174</v>
      </c>
      <c r="W118" s="387" t="s">
        <v>158</v>
      </c>
      <c r="X118" s="389" t="s">
        <v>173</v>
      </c>
      <c r="Y118" s="392" t="s">
        <v>172</v>
      </c>
      <c r="Z118" s="382"/>
      <c r="AA118" s="391">
        <v>2785000</v>
      </c>
      <c r="AB118" s="393">
        <v>2220000</v>
      </c>
      <c r="AC118" s="393">
        <v>2220000</v>
      </c>
      <c r="AD118" s="35"/>
      <c r="AE118" s="31"/>
    </row>
    <row r="119" spans="1:31" s="32" customFormat="1" ht="18" customHeight="1">
      <c r="A119" s="27"/>
      <c r="B119" s="33"/>
      <c r="C119" s="36"/>
      <c r="D119" s="751" t="s">
        <v>171</v>
      </c>
      <c r="E119" s="751"/>
      <c r="F119" s="751"/>
      <c r="G119" s="751"/>
      <c r="H119" s="751"/>
      <c r="I119" s="751"/>
      <c r="J119" s="751"/>
      <c r="K119" s="751"/>
      <c r="L119" s="751"/>
      <c r="M119" s="751"/>
      <c r="N119" s="751"/>
      <c r="O119" s="751"/>
      <c r="P119" s="751"/>
      <c r="Q119" s="574" t="s">
        <v>423</v>
      </c>
      <c r="R119" s="394">
        <v>10</v>
      </c>
      <c r="S119" s="395" t="s">
        <v>154</v>
      </c>
      <c r="T119" s="396" t="s">
        <v>151</v>
      </c>
      <c r="U119" s="397" t="s">
        <v>154</v>
      </c>
      <c r="V119" s="398" t="s">
        <v>155</v>
      </c>
      <c r="W119" s="397" t="s">
        <v>154</v>
      </c>
      <c r="X119" s="399" t="s">
        <v>153</v>
      </c>
      <c r="Y119" s="400"/>
      <c r="Z119" s="401"/>
      <c r="AA119" s="402">
        <f>AA120+AA126</f>
        <v>131526</v>
      </c>
      <c r="AB119" s="402">
        <f>AB120+AB126</f>
        <v>131526</v>
      </c>
      <c r="AC119" s="402">
        <f>AC120+AC126</f>
        <v>131526</v>
      </c>
      <c r="AD119" s="35"/>
      <c r="AE119" s="31"/>
    </row>
    <row r="120" spans="1:31" s="32" customFormat="1" ht="20.25" customHeight="1">
      <c r="A120" s="27"/>
      <c r="B120" s="33"/>
      <c r="C120" s="34"/>
      <c r="D120" s="374"/>
      <c r="E120" s="726" t="s">
        <v>170</v>
      </c>
      <c r="F120" s="726"/>
      <c r="G120" s="726"/>
      <c r="H120" s="726"/>
      <c r="I120" s="726"/>
      <c r="J120" s="726"/>
      <c r="K120" s="726"/>
      <c r="L120" s="726"/>
      <c r="M120" s="726"/>
      <c r="N120" s="742"/>
      <c r="O120" s="742"/>
      <c r="P120" s="742"/>
      <c r="Q120" s="574" t="s">
        <v>423</v>
      </c>
      <c r="R120" s="375">
        <v>10</v>
      </c>
      <c r="S120" s="376">
        <v>1</v>
      </c>
      <c r="T120" s="377" t="s">
        <v>151</v>
      </c>
      <c r="U120" s="378" t="s">
        <v>154</v>
      </c>
      <c r="V120" s="379" t="s">
        <v>155</v>
      </c>
      <c r="W120" s="378" t="s">
        <v>154</v>
      </c>
      <c r="X120" s="380" t="s">
        <v>153</v>
      </c>
      <c r="Y120" s="381"/>
      <c r="Z120" s="382"/>
      <c r="AA120" s="383">
        <f>AA121</f>
        <v>131526</v>
      </c>
      <c r="AB120" s="383">
        <f t="shared" ref="AB120:AC124" si="12">AB121</f>
        <v>131526</v>
      </c>
      <c r="AC120" s="383">
        <f t="shared" si="12"/>
        <v>131526</v>
      </c>
      <c r="AD120" s="35"/>
      <c r="AE120" s="31"/>
    </row>
    <row r="121" spans="1:31" s="32" customFormat="1" ht="27.6">
      <c r="A121" s="27"/>
      <c r="B121" s="33"/>
      <c r="C121" s="34"/>
      <c r="D121" s="384"/>
      <c r="E121" s="374"/>
      <c r="F121" s="726" t="s">
        <v>169</v>
      </c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574" t="s">
        <v>423</v>
      </c>
      <c r="R121" s="385">
        <v>10</v>
      </c>
      <c r="S121" s="386">
        <v>1</v>
      </c>
      <c r="T121" s="377" t="s">
        <v>168</v>
      </c>
      <c r="U121" s="387" t="s">
        <v>160</v>
      </c>
      <c r="V121" s="388" t="s">
        <v>155</v>
      </c>
      <c r="W121" s="387" t="s">
        <v>154</v>
      </c>
      <c r="X121" s="389" t="s">
        <v>153</v>
      </c>
      <c r="Y121" s="390"/>
      <c r="Z121" s="382"/>
      <c r="AA121" s="391">
        <f>AA122</f>
        <v>131526</v>
      </c>
      <c r="AB121" s="391">
        <f t="shared" si="12"/>
        <v>131526</v>
      </c>
      <c r="AC121" s="391">
        <f t="shared" si="12"/>
        <v>131526</v>
      </c>
      <c r="AD121" s="35"/>
      <c r="AE121" s="31"/>
    </row>
    <row r="122" spans="1:31" s="32" customFormat="1" ht="18.75" customHeight="1">
      <c r="A122" s="27"/>
      <c r="B122" s="33"/>
      <c r="C122" s="34"/>
      <c r="D122" s="384"/>
      <c r="E122" s="384"/>
      <c r="F122" s="374"/>
      <c r="G122" s="726" t="s">
        <v>167</v>
      </c>
      <c r="H122" s="726"/>
      <c r="I122" s="726"/>
      <c r="J122" s="726"/>
      <c r="K122" s="726"/>
      <c r="L122" s="726"/>
      <c r="M122" s="726"/>
      <c r="N122" s="726"/>
      <c r="O122" s="726"/>
      <c r="P122" s="726"/>
      <c r="Q122" s="574" t="s">
        <v>423</v>
      </c>
      <c r="R122" s="385">
        <v>10</v>
      </c>
      <c r="S122" s="386">
        <v>1</v>
      </c>
      <c r="T122" s="377" t="s">
        <v>166</v>
      </c>
      <c r="U122" s="387" t="s">
        <v>160</v>
      </c>
      <c r="V122" s="388" t="s">
        <v>159</v>
      </c>
      <c r="W122" s="387" t="s">
        <v>154</v>
      </c>
      <c r="X122" s="389" t="s">
        <v>153</v>
      </c>
      <c r="Y122" s="390"/>
      <c r="Z122" s="382"/>
      <c r="AA122" s="391">
        <f>AA123</f>
        <v>131526</v>
      </c>
      <c r="AB122" s="391">
        <f t="shared" si="12"/>
        <v>131526</v>
      </c>
      <c r="AC122" s="391">
        <f t="shared" si="12"/>
        <v>131526</v>
      </c>
      <c r="AD122" s="35"/>
      <c r="AE122" s="31"/>
    </row>
    <row r="123" spans="1:31" s="32" customFormat="1" ht="27.6">
      <c r="A123" s="27"/>
      <c r="B123" s="33"/>
      <c r="C123" s="34"/>
      <c r="D123" s="384"/>
      <c r="E123" s="384"/>
      <c r="F123" s="384"/>
      <c r="G123" s="374"/>
      <c r="H123" s="726" t="s">
        <v>165</v>
      </c>
      <c r="I123" s="726"/>
      <c r="J123" s="726"/>
      <c r="K123" s="726"/>
      <c r="L123" s="726"/>
      <c r="M123" s="726"/>
      <c r="N123" s="726"/>
      <c r="O123" s="726"/>
      <c r="P123" s="726"/>
      <c r="Q123" s="574" t="s">
        <v>423</v>
      </c>
      <c r="R123" s="385">
        <v>10</v>
      </c>
      <c r="S123" s="386">
        <v>1</v>
      </c>
      <c r="T123" s="377" t="s">
        <v>164</v>
      </c>
      <c r="U123" s="387" t="s">
        <v>160</v>
      </c>
      <c r="V123" s="388" t="s">
        <v>159</v>
      </c>
      <c r="W123" s="387" t="s">
        <v>158</v>
      </c>
      <c r="X123" s="389" t="s">
        <v>153</v>
      </c>
      <c r="Y123" s="390"/>
      <c r="Z123" s="382"/>
      <c r="AA123" s="391">
        <f>AA124</f>
        <v>131526</v>
      </c>
      <c r="AB123" s="391">
        <f t="shared" si="12"/>
        <v>131526</v>
      </c>
      <c r="AC123" s="391">
        <f t="shared" si="12"/>
        <v>131526</v>
      </c>
      <c r="AD123" s="35"/>
      <c r="AE123" s="31"/>
    </row>
    <row r="124" spans="1:31" s="32" customFormat="1" ht="27.6">
      <c r="A124" s="27"/>
      <c r="B124" s="33"/>
      <c r="C124" s="34"/>
      <c r="D124" s="384"/>
      <c r="E124" s="384"/>
      <c r="F124" s="384"/>
      <c r="G124" s="384"/>
      <c r="H124" s="374"/>
      <c r="I124" s="726" t="s">
        <v>163</v>
      </c>
      <c r="J124" s="726"/>
      <c r="K124" s="726"/>
      <c r="L124" s="726"/>
      <c r="M124" s="726"/>
      <c r="N124" s="726"/>
      <c r="O124" s="726"/>
      <c r="P124" s="726"/>
      <c r="Q124" s="574" t="s">
        <v>423</v>
      </c>
      <c r="R124" s="385">
        <v>10</v>
      </c>
      <c r="S124" s="386">
        <v>1</v>
      </c>
      <c r="T124" s="377" t="s">
        <v>161</v>
      </c>
      <c r="U124" s="387" t="s">
        <v>160</v>
      </c>
      <c r="V124" s="388" t="s">
        <v>159</v>
      </c>
      <c r="W124" s="387" t="s">
        <v>158</v>
      </c>
      <c r="X124" s="389" t="s">
        <v>157</v>
      </c>
      <c r="Y124" s="390"/>
      <c r="Z124" s="382"/>
      <c r="AA124" s="391">
        <f>AA125</f>
        <v>131526</v>
      </c>
      <c r="AB124" s="391">
        <f t="shared" si="12"/>
        <v>131526</v>
      </c>
      <c r="AC124" s="391">
        <f t="shared" si="12"/>
        <v>131526</v>
      </c>
      <c r="AD124" s="35"/>
      <c r="AE124" s="31"/>
    </row>
    <row r="125" spans="1:31" s="32" customFormat="1" ht="12.75" customHeight="1">
      <c r="A125" s="27"/>
      <c r="B125" s="33"/>
      <c r="C125" s="34"/>
      <c r="D125" s="384"/>
      <c r="E125" s="384"/>
      <c r="F125" s="384"/>
      <c r="G125" s="384"/>
      <c r="H125" s="384"/>
      <c r="I125" s="384"/>
      <c r="J125" s="374"/>
      <c r="K125" s="739" t="s">
        <v>162</v>
      </c>
      <c r="L125" s="740"/>
      <c r="M125" s="740"/>
      <c r="N125" s="740"/>
      <c r="O125" s="740"/>
      <c r="P125" s="741"/>
      <c r="Q125" s="574" t="s">
        <v>423</v>
      </c>
      <c r="R125" s="385">
        <v>10</v>
      </c>
      <c r="S125" s="386">
        <v>1</v>
      </c>
      <c r="T125" s="377" t="s">
        <v>161</v>
      </c>
      <c r="U125" s="387" t="s">
        <v>160</v>
      </c>
      <c r="V125" s="388" t="s">
        <v>159</v>
      </c>
      <c r="W125" s="387" t="s">
        <v>158</v>
      </c>
      <c r="X125" s="389" t="s">
        <v>157</v>
      </c>
      <c r="Y125" s="392" t="s">
        <v>156</v>
      </c>
      <c r="Z125" s="382"/>
      <c r="AA125" s="393">
        <v>131526</v>
      </c>
      <c r="AB125" s="393">
        <v>131526</v>
      </c>
      <c r="AC125" s="393">
        <v>131526</v>
      </c>
      <c r="AD125" s="35"/>
      <c r="AE125" s="31"/>
    </row>
    <row r="126" spans="1:31" s="32" customFormat="1" ht="12.75" customHeight="1">
      <c r="A126" s="27"/>
      <c r="B126" s="33"/>
      <c r="C126" s="36"/>
      <c r="D126" s="374"/>
      <c r="E126" s="374"/>
      <c r="F126" s="374"/>
      <c r="G126" s="374"/>
      <c r="H126" s="374"/>
      <c r="I126" s="374"/>
      <c r="J126" s="374"/>
      <c r="K126" s="374"/>
      <c r="L126" s="456"/>
      <c r="M126" s="456"/>
      <c r="N126" s="743" t="s">
        <v>143</v>
      </c>
      <c r="O126" s="743"/>
      <c r="P126" s="744"/>
      <c r="Q126" s="574" t="s">
        <v>423</v>
      </c>
      <c r="R126" s="539">
        <v>10</v>
      </c>
      <c r="S126" s="540">
        <v>3</v>
      </c>
      <c r="T126" s="502"/>
      <c r="U126" s="503"/>
      <c r="V126" s="504"/>
      <c r="W126" s="503"/>
      <c r="X126" s="505"/>
      <c r="Y126" s="506"/>
      <c r="Z126" s="507"/>
      <c r="AA126" s="541"/>
      <c r="AB126" s="541"/>
      <c r="AC126" s="541"/>
      <c r="AD126" s="35"/>
      <c r="AE126" s="31"/>
    </row>
    <row r="127" spans="1:31" s="32" customFormat="1" ht="31.8" customHeight="1">
      <c r="A127" s="27"/>
      <c r="B127" s="33"/>
      <c r="C127" s="36"/>
      <c r="D127" s="374"/>
      <c r="E127" s="374"/>
      <c r="F127" s="374"/>
      <c r="G127" s="374"/>
      <c r="H127" s="374"/>
      <c r="I127" s="374"/>
      <c r="J127" s="374"/>
      <c r="K127" s="374"/>
      <c r="L127" s="456"/>
      <c r="M127" s="456"/>
      <c r="N127" s="740" t="s">
        <v>144</v>
      </c>
      <c r="O127" s="740"/>
      <c r="P127" s="741"/>
      <c r="Q127" s="574" t="s">
        <v>423</v>
      </c>
      <c r="R127" s="463">
        <v>10</v>
      </c>
      <c r="S127" s="464">
        <v>3</v>
      </c>
      <c r="T127" s="465"/>
      <c r="U127" s="466">
        <v>85</v>
      </c>
      <c r="V127" s="467">
        <v>0</v>
      </c>
      <c r="W127" s="466">
        <v>0</v>
      </c>
      <c r="X127" s="468">
        <v>0</v>
      </c>
      <c r="Y127" s="392"/>
      <c r="Z127" s="469"/>
      <c r="AA127" s="470"/>
      <c r="AB127" s="470"/>
      <c r="AC127" s="470"/>
      <c r="AD127" s="35"/>
      <c r="AE127" s="31"/>
    </row>
    <row r="128" spans="1:31" s="32" customFormat="1" ht="26.4" customHeight="1">
      <c r="A128" s="27"/>
      <c r="B128" s="33"/>
      <c r="C128" s="36"/>
      <c r="D128" s="374"/>
      <c r="E128" s="374"/>
      <c r="F128" s="374"/>
      <c r="G128" s="374"/>
      <c r="H128" s="374"/>
      <c r="I128" s="374"/>
      <c r="J128" s="374"/>
      <c r="K128" s="374"/>
      <c r="L128" s="456"/>
      <c r="M128" s="456"/>
      <c r="N128" s="740" t="s">
        <v>145</v>
      </c>
      <c r="O128" s="740"/>
      <c r="P128" s="741"/>
      <c r="Q128" s="574" t="s">
        <v>423</v>
      </c>
      <c r="R128" s="463">
        <v>10</v>
      </c>
      <c r="S128" s="464">
        <v>3</v>
      </c>
      <c r="T128" s="465"/>
      <c r="U128" s="466">
        <v>85</v>
      </c>
      <c r="V128" s="467" t="s">
        <v>146</v>
      </c>
      <c r="W128" s="466">
        <v>1</v>
      </c>
      <c r="X128" s="468" t="s">
        <v>549</v>
      </c>
      <c r="Y128" s="392">
        <v>320</v>
      </c>
      <c r="Z128" s="469"/>
      <c r="AA128" s="470"/>
      <c r="AB128" s="470"/>
      <c r="AC128" s="470"/>
      <c r="AD128" s="35"/>
      <c r="AE128" s="31"/>
    </row>
    <row r="129" spans="1:31" s="32" customFormat="1" ht="12.75" customHeight="1">
      <c r="A129" s="27"/>
      <c r="B129" s="33"/>
      <c r="C129" s="36"/>
      <c r="D129" s="374"/>
      <c r="E129" s="374"/>
      <c r="F129" s="374"/>
      <c r="G129" s="374"/>
      <c r="H129" s="374"/>
      <c r="I129" s="374"/>
      <c r="J129" s="374"/>
      <c r="K129" s="374"/>
      <c r="L129" s="456"/>
      <c r="M129" s="456"/>
      <c r="N129" s="743" t="s">
        <v>141</v>
      </c>
      <c r="O129" s="743"/>
      <c r="P129" s="744"/>
      <c r="Q129" s="574" t="s">
        <v>423</v>
      </c>
      <c r="R129" s="530">
        <v>11</v>
      </c>
      <c r="S129" s="531">
        <v>0</v>
      </c>
      <c r="T129" s="532"/>
      <c r="U129" s="533"/>
      <c r="V129" s="534"/>
      <c r="W129" s="533"/>
      <c r="X129" s="535"/>
      <c r="Y129" s="536"/>
      <c r="Z129" s="537"/>
      <c r="AA129" s="538">
        <f>AA132</f>
        <v>50000</v>
      </c>
      <c r="AB129" s="538">
        <f>AB132</f>
        <v>20000</v>
      </c>
      <c r="AC129" s="538">
        <f>AC132</f>
        <v>20000</v>
      </c>
      <c r="AD129" s="35"/>
      <c r="AE129" s="31"/>
    </row>
    <row r="130" spans="1:31" s="32" customFormat="1" ht="12.75" customHeight="1">
      <c r="A130" s="27"/>
      <c r="B130" s="33"/>
      <c r="C130" s="36"/>
      <c r="D130" s="374"/>
      <c r="E130" s="374"/>
      <c r="F130" s="374"/>
      <c r="G130" s="374"/>
      <c r="H130" s="374"/>
      <c r="I130" s="374"/>
      <c r="J130" s="374"/>
      <c r="K130" s="374"/>
      <c r="L130" s="456"/>
      <c r="M130" s="456"/>
      <c r="N130" s="566"/>
      <c r="O130" s="566"/>
      <c r="P130" s="567"/>
      <c r="Q130" s="574" t="s">
        <v>423</v>
      </c>
      <c r="R130" s="530"/>
      <c r="S130" s="531"/>
      <c r="T130" s="532"/>
      <c r="U130" s="533"/>
      <c r="V130" s="534"/>
      <c r="W130" s="533"/>
      <c r="X130" s="535"/>
      <c r="Y130" s="536"/>
      <c r="Z130" s="537"/>
      <c r="AA130" s="538"/>
      <c r="AB130" s="538"/>
      <c r="AC130" s="538"/>
      <c r="AD130" s="35"/>
      <c r="AE130" s="31"/>
    </row>
    <row r="131" spans="1:31" s="32" customFormat="1" ht="34.5" customHeight="1">
      <c r="A131" s="27"/>
      <c r="B131" s="33"/>
      <c r="C131" s="36"/>
      <c r="D131" s="374"/>
      <c r="E131" s="374"/>
      <c r="F131" s="374"/>
      <c r="G131" s="374"/>
      <c r="H131" s="374"/>
      <c r="I131" s="374"/>
      <c r="J131" s="374"/>
      <c r="K131" s="374"/>
      <c r="L131" s="456"/>
      <c r="M131" s="456"/>
      <c r="N131" s="740" t="s">
        <v>250</v>
      </c>
      <c r="O131" s="740"/>
      <c r="P131" s="741"/>
      <c r="Q131" s="574" t="s">
        <v>423</v>
      </c>
      <c r="R131" s="463">
        <v>11</v>
      </c>
      <c r="S131" s="464">
        <v>1</v>
      </c>
      <c r="T131" s="465"/>
      <c r="U131" s="466">
        <v>85</v>
      </c>
      <c r="V131" s="467" t="s">
        <v>251</v>
      </c>
      <c r="W131" s="466">
        <v>0</v>
      </c>
      <c r="X131" s="468">
        <v>0</v>
      </c>
      <c r="Y131" s="392"/>
      <c r="Z131" s="469"/>
      <c r="AA131" s="470">
        <f>AA132</f>
        <v>50000</v>
      </c>
      <c r="AB131" s="470">
        <v>20000</v>
      </c>
      <c r="AC131" s="470">
        <v>20000</v>
      </c>
      <c r="AD131" s="35"/>
      <c r="AE131" s="31"/>
    </row>
    <row r="132" spans="1:31" s="32" customFormat="1" ht="87.6" customHeight="1">
      <c r="A132" s="27"/>
      <c r="B132" s="33"/>
      <c r="C132" s="36"/>
      <c r="D132" s="374"/>
      <c r="E132" s="374"/>
      <c r="F132" s="374"/>
      <c r="G132" s="374"/>
      <c r="H132" s="374"/>
      <c r="I132" s="374"/>
      <c r="J132" s="374"/>
      <c r="K132" s="374"/>
      <c r="L132" s="456"/>
      <c r="M132" s="456"/>
      <c r="N132" s="740" t="s">
        <v>430</v>
      </c>
      <c r="O132" s="740"/>
      <c r="P132" s="741"/>
      <c r="Q132" s="574" t="s">
        <v>423</v>
      </c>
      <c r="R132" s="463">
        <v>11</v>
      </c>
      <c r="S132" s="464">
        <v>1</v>
      </c>
      <c r="T132" s="465"/>
      <c r="U132" s="466">
        <v>85</v>
      </c>
      <c r="V132" s="467" t="s">
        <v>251</v>
      </c>
      <c r="W132" s="466">
        <v>1</v>
      </c>
      <c r="X132" s="468">
        <v>90054</v>
      </c>
      <c r="Y132" s="392"/>
      <c r="Z132" s="469"/>
      <c r="AA132" s="470">
        <f>AA133</f>
        <v>50000</v>
      </c>
      <c r="AB132" s="470">
        <v>20000</v>
      </c>
      <c r="AC132" s="470">
        <v>20000</v>
      </c>
      <c r="AD132" s="35"/>
      <c r="AE132" s="31"/>
    </row>
    <row r="133" spans="1:31" s="32" customFormat="1" ht="36" customHeight="1">
      <c r="A133" s="27"/>
      <c r="B133" s="33"/>
      <c r="C133" s="36"/>
      <c r="D133" s="374"/>
      <c r="E133" s="374"/>
      <c r="F133" s="374"/>
      <c r="G133" s="374"/>
      <c r="H133" s="374"/>
      <c r="I133" s="374"/>
      <c r="J133" s="374"/>
      <c r="K133" s="374"/>
      <c r="L133" s="456"/>
      <c r="M133" s="456"/>
      <c r="N133" s="740" t="s">
        <v>199</v>
      </c>
      <c r="O133" s="740"/>
      <c r="P133" s="741"/>
      <c r="Q133" s="574" t="s">
        <v>423</v>
      </c>
      <c r="R133" s="463">
        <v>11</v>
      </c>
      <c r="S133" s="464">
        <v>1</v>
      </c>
      <c r="T133" s="465"/>
      <c r="U133" s="466">
        <v>85</v>
      </c>
      <c r="V133" s="467" t="s">
        <v>251</v>
      </c>
      <c r="W133" s="466">
        <v>1</v>
      </c>
      <c r="X133" s="468">
        <v>90054</v>
      </c>
      <c r="Y133" s="392">
        <v>240</v>
      </c>
      <c r="Z133" s="469"/>
      <c r="AA133" s="470">
        <v>50000</v>
      </c>
      <c r="AB133" s="470">
        <v>20000</v>
      </c>
      <c r="AC133" s="470">
        <v>20000</v>
      </c>
      <c r="AD133" s="35"/>
      <c r="AE133" s="31"/>
    </row>
    <row r="134" spans="1:31" s="46" customFormat="1" ht="12.75" customHeight="1">
      <c r="A134" s="41"/>
      <c r="B134" s="42"/>
      <c r="C134" s="43"/>
      <c r="D134" s="403"/>
      <c r="E134" s="403"/>
      <c r="F134" s="403"/>
      <c r="G134" s="403"/>
      <c r="H134" s="403"/>
      <c r="I134" s="403"/>
      <c r="J134" s="403"/>
      <c r="K134" s="403"/>
      <c r="L134" s="404"/>
      <c r="M134" s="404"/>
      <c r="N134" s="761" t="s">
        <v>300</v>
      </c>
      <c r="O134" s="761"/>
      <c r="P134" s="762"/>
      <c r="Q134" s="575"/>
      <c r="R134" s="405"/>
      <c r="S134" s="406"/>
      <c r="T134" s="407"/>
      <c r="U134" s="408"/>
      <c r="V134" s="409"/>
      <c r="W134" s="408"/>
      <c r="X134" s="410"/>
      <c r="Y134" s="411"/>
      <c r="Z134" s="412"/>
      <c r="AA134" s="413">
        <f>AA119+AA108+AA85+AA59+AA50+AA43+AA15+AA129</f>
        <v>87184442</v>
      </c>
      <c r="AB134" s="413">
        <f>AB119+AB108+AB85+AB59+AB50+AB43+AB15+AB129</f>
        <v>17008895.859999999</v>
      </c>
      <c r="AC134" s="413">
        <f>AC119+AC108+AC85+AC59+AC50+AC43+AC15+AC129</f>
        <v>17095330.530000001</v>
      </c>
      <c r="AD134" s="44"/>
      <c r="AE134" s="45"/>
    </row>
    <row r="135" spans="1:31" s="32" customFormat="1" ht="15" thickBot="1">
      <c r="A135" s="27"/>
      <c r="B135" s="33"/>
      <c r="C135" s="36"/>
      <c r="D135" s="751" t="s">
        <v>152</v>
      </c>
      <c r="E135" s="751"/>
      <c r="F135" s="751"/>
      <c r="G135" s="751"/>
      <c r="H135" s="751"/>
      <c r="I135" s="751"/>
      <c r="J135" s="751"/>
      <c r="K135" s="751"/>
      <c r="L135" s="751"/>
      <c r="M135" s="751"/>
      <c r="N135" s="760"/>
      <c r="O135" s="760"/>
      <c r="P135" s="760"/>
      <c r="Q135" s="576"/>
      <c r="R135" s="414"/>
      <c r="S135" s="415"/>
      <c r="T135" s="416"/>
      <c r="U135" s="757"/>
      <c r="V135" s="758"/>
      <c r="W135" s="758"/>
      <c r="X135" s="759"/>
      <c r="Y135" s="417"/>
      <c r="Z135" s="418"/>
      <c r="AA135" s="419">
        <v>0</v>
      </c>
      <c r="AB135" s="419">
        <v>424412.5</v>
      </c>
      <c r="AC135" s="419">
        <v>863774.99</v>
      </c>
      <c r="AD135" s="35"/>
      <c r="AE135" s="31"/>
    </row>
    <row r="136" spans="1:31" ht="14.25" customHeight="1" thickBot="1">
      <c r="A136" s="5"/>
      <c r="B136" s="6"/>
      <c r="C136" s="6"/>
      <c r="D136" s="420"/>
      <c r="E136" s="420"/>
      <c r="F136" s="420"/>
      <c r="G136" s="420"/>
      <c r="H136" s="420"/>
      <c r="I136" s="420"/>
      <c r="J136" s="420"/>
      <c r="K136" s="420"/>
      <c r="L136" s="420"/>
      <c r="M136" s="421"/>
      <c r="N136" s="754" t="s">
        <v>297</v>
      </c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6"/>
      <c r="Z136" s="422"/>
      <c r="AA136" s="422">
        <f>AA134+AA135</f>
        <v>87184442</v>
      </c>
      <c r="AB136" s="422">
        <f>AB134+AB135</f>
        <v>17433308.359999999</v>
      </c>
      <c r="AC136" s="422">
        <f>AC134+AC135</f>
        <v>17959105.52</v>
      </c>
      <c r="AD136" s="3"/>
      <c r="AE136" s="2"/>
    </row>
    <row r="137" spans="1:31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3"/>
      <c r="T137" s="3"/>
      <c r="U137" s="3"/>
      <c r="V137" s="3"/>
      <c r="W137" s="3"/>
      <c r="X137" s="3"/>
      <c r="Y137" s="3"/>
      <c r="Z137" s="3"/>
      <c r="AA137" s="2"/>
      <c r="AB137" s="5"/>
      <c r="AC137" s="3"/>
      <c r="AD137" s="3"/>
      <c r="AE137" s="2"/>
    </row>
    <row r="138" spans="1:31" ht="12.75" customHeight="1">
      <c r="A138" s="2" t="s">
        <v>149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  <c r="AE138" s="2"/>
    </row>
  </sheetData>
  <autoFilter ref="N14:AC136">
    <filterColumn colId="0" showButton="0"/>
    <filterColumn colId="1" showButton="0"/>
    <filterColumn colId="7" showButton="0"/>
    <filterColumn colId="8" showButton="0"/>
    <filterColumn colId="9" showButton="0"/>
  </autoFilter>
  <mergeCells count="129">
    <mergeCell ref="K118:P118"/>
    <mergeCell ref="N128:P128"/>
    <mergeCell ref="N127:P127"/>
    <mergeCell ref="D119:P119"/>
    <mergeCell ref="K107:P107"/>
    <mergeCell ref="K114:P114"/>
    <mergeCell ref="N132:P132"/>
    <mergeCell ref="N126:P126"/>
    <mergeCell ref="K125:P125"/>
    <mergeCell ref="I124:P124"/>
    <mergeCell ref="N129:P129"/>
    <mergeCell ref="G115:P115"/>
    <mergeCell ref="H116:P116"/>
    <mergeCell ref="N131:P131"/>
    <mergeCell ref="I117:P117"/>
    <mergeCell ref="D108:P108"/>
    <mergeCell ref="I113:P113"/>
    <mergeCell ref="H112:P112"/>
    <mergeCell ref="E109:P109"/>
    <mergeCell ref="G111:P111"/>
    <mergeCell ref="N136:Y136"/>
    <mergeCell ref="E120:P120"/>
    <mergeCell ref="F121:P121"/>
    <mergeCell ref="G122:P122"/>
    <mergeCell ref="H123:P123"/>
    <mergeCell ref="N133:P133"/>
    <mergeCell ref="U135:X135"/>
    <mergeCell ref="D135:P135"/>
    <mergeCell ref="N134:P134"/>
    <mergeCell ref="H95:P95"/>
    <mergeCell ref="N102:P102"/>
    <mergeCell ref="I90:P90"/>
    <mergeCell ref="G94:P94"/>
    <mergeCell ref="I96:P96"/>
    <mergeCell ref="E92:P92"/>
    <mergeCell ref="F93:P93"/>
    <mergeCell ref="G104:P104"/>
    <mergeCell ref="K97:P97"/>
    <mergeCell ref="F101:P101"/>
    <mergeCell ref="E100:P100"/>
    <mergeCell ref="N98:P98"/>
    <mergeCell ref="N99:P99"/>
    <mergeCell ref="H105:P105"/>
    <mergeCell ref="N103:P103"/>
    <mergeCell ref="F110:P110"/>
    <mergeCell ref="N74:P74"/>
    <mergeCell ref="K70:P70"/>
    <mergeCell ref="E75:P75"/>
    <mergeCell ref="N73:P73"/>
    <mergeCell ref="F87:P87"/>
    <mergeCell ref="H89:P89"/>
    <mergeCell ref="E86:P86"/>
    <mergeCell ref="G88:P88"/>
    <mergeCell ref="I106:P106"/>
    <mergeCell ref="N77:P77"/>
    <mergeCell ref="J84:P84"/>
    <mergeCell ref="F76:P76"/>
    <mergeCell ref="I83:P83"/>
    <mergeCell ref="N78:P78"/>
    <mergeCell ref="D85:P85"/>
    <mergeCell ref="N80:P80"/>
    <mergeCell ref="H82:P82"/>
    <mergeCell ref="N79:P79"/>
    <mergeCell ref="G81:P81"/>
    <mergeCell ref="N72:P72"/>
    <mergeCell ref="K91:P91"/>
    <mergeCell ref="N71:P71"/>
    <mergeCell ref="I69:P69"/>
    <mergeCell ref="H63:P63"/>
    <mergeCell ref="K54:P54"/>
    <mergeCell ref="E60:P60"/>
    <mergeCell ref="G62:P62"/>
    <mergeCell ref="F52:P52"/>
    <mergeCell ref="D50:P50"/>
    <mergeCell ref="N39:P39"/>
    <mergeCell ref="N42:P42"/>
    <mergeCell ref="D59:P59"/>
    <mergeCell ref="N57:P57"/>
    <mergeCell ref="N58:P58"/>
    <mergeCell ref="F61:P61"/>
    <mergeCell ref="I53:P53"/>
    <mergeCell ref="K48:P48"/>
    <mergeCell ref="K49:P49"/>
    <mergeCell ref="N56:P56"/>
    <mergeCell ref="K55:P55"/>
    <mergeCell ref="N66:P66"/>
    <mergeCell ref="N64:P64"/>
    <mergeCell ref="N65:P65"/>
    <mergeCell ref="E51:P51"/>
    <mergeCell ref="N67:P67"/>
    <mergeCell ref="N35:P35"/>
    <mergeCell ref="N36:P36"/>
    <mergeCell ref="N37:P37"/>
    <mergeCell ref="N41:P41"/>
    <mergeCell ref="N28:P28"/>
    <mergeCell ref="N27:P27"/>
    <mergeCell ref="N26:P26"/>
    <mergeCell ref="N29:P29"/>
    <mergeCell ref="N68:P68"/>
    <mergeCell ref="N38:P38"/>
    <mergeCell ref="E44:P44"/>
    <mergeCell ref="F45:P45"/>
    <mergeCell ref="I47:P47"/>
    <mergeCell ref="N40:P40"/>
    <mergeCell ref="D43:P43"/>
    <mergeCell ref="N34:P34"/>
    <mergeCell ref="H46:P46"/>
    <mergeCell ref="I18:P18"/>
    <mergeCell ref="N33:P33"/>
    <mergeCell ref="AA2:AB2"/>
    <mergeCell ref="AA5:AB5"/>
    <mergeCell ref="U14:X14"/>
    <mergeCell ref="D15:P15"/>
    <mergeCell ref="A10:AB10"/>
    <mergeCell ref="N14:P14"/>
    <mergeCell ref="K25:P25"/>
    <mergeCell ref="I23:P23"/>
    <mergeCell ref="H22:P22"/>
    <mergeCell ref="F17:P17"/>
    <mergeCell ref="E16:P16"/>
    <mergeCell ref="K19:P19"/>
    <mergeCell ref="F21:P21"/>
    <mergeCell ref="K24:P24"/>
    <mergeCell ref="N32:P32"/>
    <mergeCell ref="N31:P31"/>
    <mergeCell ref="N30:P30"/>
    <mergeCell ref="A12:AA12"/>
    <mergeCell ref="AA6:AC6"/>
    <mergeCell ref="E20:P20"/>
  </mergeCells>
  <phoneticPr fontId="41" type="noConversion"/>
  <pageMargins left="0.22" right="0.17" top="0.27" bottom="0.27" header="0.31" footer="0.17"/>
  <pageSetup paperSize="9" scale="92" fitToHeight="0" orientation="landscape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showGridLines="0" view="pageBreakPreview" topLeftCell="A9" zoomScaleSheetLayoutView="100" workbookViewId="0">
      <selection activeCell="AA9" sqref="AA9"/>
    </sheetView>
  </sheetViews>
  <sheetFormatPr defaultColWidth="9.109375" defaultRowHeight="13.2"/>
  <cols>
    <col min="1" max="1" width="0.554687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4140625" style="1" customWidth="1"/>
    <col min="17" max="17" width="5.33203125" style="1" customWidth="1"/>
    <col min="18" max="24" width="0" style="1" hidden="1" customWidth="1"/>
    <col min="25" max="25" width="15" style="1" customWidth="1"/>
    <col min="26" max="26" width="14.44140625" style="1" customWidth="1"/>
    <col min="27" max="27" width="17.33203125" style="1" customWidth="1"/>
    <col min="28" max="28" width="2.33203125" style="1" customWidth="1"/>
    <col min="29" max="29" width="1.109375" style="1" customWidth="1"/>
    <col min="30" max="16384" width="9.109375" style="1"/>
  </cols>
  <sheetData>
    <row r="1" spans="1:29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"/>
      <c r="Z1" s="21"/>
      <c r="AA1" s="2"/>
      <c r="AB1" s="3"/>
      <c r="AC1" s="2"/>
    </row>
    <row r="2" spans="1:29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4"/>
      <c r="X2" s="22"/>
      <c r="Y2" s="47" t="s">
        <v>2</v>
      </c>
      <c r="Z2" s="47"/>
      <c r="AA2" s="2"/>
      <c r="AB2" s="3"/>
      <c r="AC2" s="2"/>
    </row>
    <row r="3" spans="1:29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4"/>
      <c r="X3" s="22"/>
      <c r="Y3" s="47" t="s">
        <v>288</v>
      </c>
      <c r="Z3" s="21"/>
      <c r="AA3" s="2"/>
      <c r="AB3" s="3"/>
      <c r="AC3" s="2"/>
    </row>
    <row r="4" spans="1:29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4"/>
      <c r="X4" s="22"/>
      <c r="Y4" s="47" t="s">
        <v>0</v>
      </c>
      <c r="Z4" s="21"/>
      <c r="AA4" s="3"/>
      <c r="AB4" s="3"/>
      <c r="AC4" s="2"/>
    </row>
    <row r="5" spans="1:29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"/>
      <c r="P5" s="5"/>
      <c r="Q5" s="2"/>
      <c r="R5" s="25"/>
      <c r="S5" s="4"/>
      <c r="T5" s="25"/>
      <c r="U5" s="25"/>
      <c r="V5" s="25"/>
      <c r="W5" s="24"/>
      <c r="X5" s="26"/>
      <c r="Y5" s="47" t="s">
        <v>3</v>
      </c>
      <c r="Z5" s="25"/>
      <c r="AA5" s="19"/>
      <c r="AB5" s="3"/>
      <c r="AC5" s="2"/>
    </row>
    <row r="6" spans="1:29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4"/>
      <c r="X6" s="22"/>
      <c r="Y6" s="730" t="s">
        <v>593</v>
      </c>
      <c r="Z6" s="746"/>
      <c r="AA6" s="746"/>
      <c r="AB6" s="3"/>
      <c r="AC6" s="2"/>
    </row>
    <row r="7" spans="1:29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3"/>
      <c r="AB7" s="3"/>
      <c r="AC7" s="2"/>
    </row>
    <row r="8" spans="1:29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2"/>
    </row>
    <row r="9" spans="1:29" ht="12.75" customHeight="1">
      <c r="A9" s="20" t="s">
        <v>301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3"/>
      <c r="AC9" s="2"/>
    </row>
    <row r="10" spans="1:29" ht="12.75" customHeight="1">
      <c r="A10" s="109" t="s">
        <v>307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34" t="s">
        <v>567</v>
      </c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3"/>
      <c r="AC10" s="2"/>
    </row>
    <row r="11" spans="1:29" ht="18.600000000000001" customHeight="1">
      <c r="A11" s="18" t="s">
        <v>302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782" t="s">
        <v>568</v>
      </c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783"/>
      <c r="AB11" s="3"/>
      <c r="AC11" s="2"/>
    </row>
    <row r="12" spans="1:29" ht="12.75" customHeight="1">
      <c r="A12" s="18" t="s">
        <v>303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0"/>
      <c r="AA12" s="20"/>
      <c r="AB12" s="3"/>
      <c r="AC12" s="2"/>
    </row>
    <row r="13" spans="1:29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231" t="s">
        <v>284</v>
      </c>
      <c r="AB13" s="3"/>
      <c r="AC13" s="2"/>
    </row>
    <row r="14" spans="1:29" ht="30" customHeight="1" thickBot="1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0"/>
      <c r="M14" s="9"/>
      <c r="N14" s="51" t="s">
        <v>299</v>
      </c>
      <c r="O14" s="52" t="s">
        <v>304</v>
      </c>
      <c r="P14" s="53" t="s">
        <v>283</v>
      </c>
      <c r="Q14" s="53" t="s">
        <v>282</v>
      </c>
      <c r="R14" s="54" t="s">
        <v>281</v>
      </c>
      <c r="S14" s="774" t="s">
        <v>280</v>
      </c>
      <c r="T14" s="774"/>
      <c r="U14" s="774"/>
      <c r="V14" s="774"/>
      <c r="W14" s="52" t="s">
        <v>279</v>
      </c>
      <c r="X14" s="53" t="s">
        <v>278</v>
      </c>
      <c r="Y14" s="53" t="s">
        <v>289</v>
      </c>
      <c r="Z14" s="51" t="s">
        <v>544</v>
      </c>
      <c r="AA14" s="736" t="s">
        <v>562</v>
      </c>
      <c r="AB14" s="763"/>
      <c r="AC14" s="3"/>
    </row>
    <row r="15" spans="1:29" ht="12" customHeight="1" thickBot="1">
      <c r="A15" s="55"/>
      <c r="B15" s="56"/>
      <c r="C15" s="57"/>
      <c r="D15" s="58"/>
      <c r="E15" s="56"/>
      <c r="F15" s="56"/>
      <c r="G15" s="56"/>
      <c r="H15" s="56"/>
      <c r="I15" s="56"/>
      <c r="J15" s="56"/>
      <c r="K15" s="56"/>
      <c r="L15" s="56"/>
      <c r="M15" s="59"/>
      <c r="N15" s="60">
        <v>1</v>
      </c>
      <c r="O15" s="61">
        <v>2</v>
      </c>
      <c r="P15" s="60">
        <v>2</v>
      </c>
      <c r="Q15" s="60">
        <v>3</v>
      </c>
      <c r="R15" s="62">
        <v>5</v>
      </c>
      <c r="S15" s="779">
        <v>5</v>
      </c>
      <c r="T15" s="779"/>
      <c r="U15" s="779"/>
      <c r="V15" s="779"/>
      <c r="W15" s="63">
        <v>6</v>
      </c>
      <c r="X15" s="61">
        <v>7</v>
      </c>
      <c r="Y15" s="60">
        <v>4</v>
      </c>
      <c r="Z15" s="60">
        <v>5</v>
      </c>
      <c r="AA15" s="777">
        <v>6</v>
      </c>
      <c r="AB15" s="778"/>
      <c r="AC15" s="3"/>
    </row>
    <row r="16" spans="1:29" ht="15" customHeight="1">
      <c r="A16" s="64"/>
      <c r="B16" s="65"/>
      <c r="C16" s="66"/>
      <c r="D16" s="772" t="s">
        <v>277</v>
      </c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3"/>
      <c r="P16" s="67">
        <v>1</v>
      </c>
      <c r="Q16" s="68" t="s">
        <v>154</v>
      </c>
      <c r="R16" s="69" t="s">
        <v>151</v>
      </c>
      <c r="S16" s="70" t="s">
        <v>154</v>
      </c>
      <c r="T16" s="71" t="s">
        <v>155</v>
      </c>
      <c r="U16" s="70" t="s">
        <v>154</v>
      </c>
      <c r="V16" s="72" t="s">
        <v>153</v>
      </c>
      <c r="W16" s="780"/>
      <c r="X16" s="781"/>
      <c r="Y16" s="73">
        <f>Y18+Y19+Y17+Y20</f>
        <v>8241699</v>
      </c>
      <c r="Z16" s="73">
        <f>Z18+Z17+Z20</f>
        <v>7703982.879999999</v>
      </c>
      <c r="AA16" s="73">
        <f>AA18+AA17+AA20</f>
        <v>7563620.3899999997</v>
      </c>
      <c r="AB16" s="74"/>
      <c r="AC16" s="75"/>
    </row>
    <row r="17" spans="1:29" ht="51" customHeight="1">
      <c r="A17" s="64"/>
      <c r="B17" s="76"/>
      <c r="C17" s="77"/>
      <c r="D17" s="100"/>
      <c r="E17" s="766" t="s">
        <v>276</v>
      </c>
      <c r="F17" s="766"/>
      <c r="G17" s="766"/>
      <c r="H17" s="766"/>
      <c r="I17" s="766"/>
      <c r="J17" s="766"/>
      <c r="K17" s="766"/>
      <c r="L17" s="766"/>
      <c r="M17" s="766"/>
      <c r="N17" s="766"/>
      <c r="O17" s="767"/>
      <c r="P17" s="78">
        <v>1</v>
      </c>
      <c r="Q17" s="79">
        <v>2</v>
      </c>
      <c r="R17" s="80" t="s">
        <v>151</v>
      </c>
      <c r="S17" s="79" t="s">
        <v>154</v>
      </c>
      <c r="T17" s="81" t="s">
        <v>155</v>
      </c>
      <c r="U17" s="79" t="s">
        <v>154</v>
      </c>
      <c r="V17" s="82" t="s">
        <v>153</v>
      </c>
      <c r="W17" s="770"/>
      <c r="X17" s="771"/>
      <c r="Y17" s="457">
        <v>990290</v>
      </c>
      <c r="Z17" s="457">
        <v>1060617.1000000001</v>
      </c>
      <c r="AA17" s="775">
        <v>1060617.1000000001</v>
      </c>
      <c r="AB17" s="776"/>
      <c r="AC17" s="75"/>
    </row>
    <row r="18" spans="1:29" ht="66" customHeight="1">
      <c r="A18" s="64"/>
      <c r="B18" s="76"/>
      <c r="C18" s="77"/>
      <c r="D18" s="100"/>
      <c r="E18" s="766" t="s">
        <v>272</v>
      </c>
      <c r="F18" s="766"/>
      <c r="G18" s="766"/>
      <c r="H18" s="766"/>
      <c r="I18" s="766"/>
      <c r="J18" s="766"/>
      <c r="K18" s="766"/>
      <c r="L18" s="766"/>
      <c r="M18" s="766"/>
      <c r="N18" s="766"/>
      <c r="O18" s="767"/>
      <c r="P18" s="78">
        <v>1</v>
      </c>
      <c r="Q18" s="79">
        <v>4</v>
      </c>
      <c r="R18" s="80" t="s">
        <v>151</v>
      </c>
      <c r="S18" s="79" t="s">
        <v>154</v>
      </c>
      <c r="T18" s="81" t="s">
        <v>155</v>
      </c>
      <c r="U18" s="79" t="s">
        <v>154</v>
      </c>
      <c r="V18" s="82" t="s">
        <v>153</v>
      </c>
      <c r="W18" s="770"/>
      <c r="X18" s="771"/>
      <c r="Y18" s="391">
        <v>3645709</v>
      </c>
      <c r="Z18" s="391">
        <v>3575380</v>
      </c>
      <c r="AA18" s="391">
        <v>3478605.09</v>
      </c>
      <c r="AB18" s="83"/>
      <c r="AC18" s="75"/>
    </row>
    <row r="19" spans="1:29" ht="66" customHeight="1">
      <c r="A19" s="64"/>
      <c r="B19" s="76"/>
      <c r="C19" s="84"/>
      <c r="D19" s="617"/>
      <c r="E19" s="618"/>
      <c r="F19" s="618"/>
      <c r="G19" s="618"/>
      <c r="H19" s="618"/>
      <c r="I19" s="618"/>
      <c r="J19" s="618"/>
      <c r="K19" s="618"/>
      <c r="L19" s="618"/>
      <c r="M19" s="618"/>
      <c r="N19" s="618" t="s">
        <v>581</v>
      </c>
      <c r="O19" s="619"/>
      <c r="P19" s="78">
        <v>1</v>
      </c>
      <c r="Q19" s="79">
        <v>6</v>
      </c>
      <c r="R19" s="80"/>
      <c r="S19" s="79"/>
      <c r="T19" s="81"/>
      <c r="U19" s="79"/>
      <c r="V19" s="82"/>
      <c r="W19" s="620"/>
      <c r="X19" s="621"/>
      <c r="Y19" s="391">
        <v>37819.040000000001</v>
      </c>
      <c r="Z19" s="391">
        <v>0</v>
      </c>
      <c r="AA19" s="391">
        <v>0</v>
      </c>
      <c r="AB19" s="83"/>
      <c r="AC19" s="75"/>
    </row>
    <row r="20" spans="1:29" ht="66" customHeight="1">
      <c r="A20" s="64"/>
      <c r="B20" s="76"/>
      <c r="C20" s="84"/>
      <c r="D20" s="100"/>
      <c r="E20" s="472"/>
      <c r="F20" s="472"/>
      <c r="G20" s="472"/>
      <c r="H20" s="472"/>
      <c r="I20" s="472"/>
      <c r="J20" s="472"/>
      <c r="K20" s="472"/>
      <c r="L20" s="472"/>
      <c r="M20" s="472"/>
      <c r="N20" s="472" t="s">
        <v>132</v>
      </c>
      <c r="O20" s="473"/>
      <c r="P20" s="78">
        <v>1</v>
      </c>
      <c r="Q20" s="79">
        <v>13</v>
      </c>
      <c r="R20" s="80"/>
      <c r="S20" s="79"/>
      <c r="T20" s="81"/>
      <c r="U20" s="79"/>
      <c r="V20" s="82"/>
      <c r="W20" s="111"/>
      <c r="X20" s="474"/>
      <c r="Y20" s="391">
        <v>3567880.96</v>
      </c>
      <c r="Z20" s="391">
        <v>3067985.78</v>
      </c>
      <c r="AA20" s="391">
        <v>3024398.2</v>
      </c>
      <c r="AB20" s="83"/>
      <c r="AC20" s="75"/>
    </row>
    <row r="21" spans="1:29" ht="15" customHeight="1">
      <c r="A21" s="64"/>
      <c r="B21" s="76"/>
      <c r="C21" s="84"/>
      <c r="D21" s="768" t="s">
        <v>266</v>
      </c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9"/>
      <c r="P21" s="85">
        <v>2</v>
      </c>
      <c r="Q21" s="86" t="s">
        <v>154</v>
      </c>
      <c r="R21" s="80" t="s">
        <v>151</v>
      </c>
      <c r="S21" s="79" t="s">
        <v>154</v>
      </c>
      <c r="T21" s="81" t="s">
        <v>155</v>
      </c>
      <c r="U21" s="79" t="s">
        <v>154</v>
      </c>
      <c r="V21" s="82" t="s">
        <v>153</v>
      </c>
      <c r="W21" s="764"/>
      <c r="X21" s="765"/>
      <c r="Y21" s="87">
        <f>Y22</f>
        <v>224842</v>
      </c>
      <c r="Z21" s="87">
        <f>Z22</f>
        <v>224842</v>
      </c>
      <c r="AA21" s="87">
        <f>AA22</f>
        <v>224842</v>
      </c>
      <c r="AB21" s="83"/>
      <c r="AC21" s="75"/>
    </row>
    <row r="22" spans="1:29" ht="18.75" customHeight="1">
      <c r="A22" s="64"/>
      <c r="B22" s="76"/>
      <c r="C22" s="77"/>
      <c r="D22" s="100"/>
      <c r="E22" s="766" t="s">
        <v>265</v>
      </c>
      <c r="F22" s="766"/>
      <c r="G22" s="766"/>
      <c r="H22" s="766"/>
      <c r="I22" s="766"/>
      <c r="J22" s="766"/>
      <c r="K22" s="766"/>
      <c r="L22" s="766"/>
      <c r="M22" s="766"/>
      <c r="N22" s="766"/>
      <c r="O22" s="767"/>
      <c r="P22" s="78">
        <v>2</v>
      </c>
      <c r="Q22" s="79">
        <v>3</v>
      </c>
      <c r="R22" s="80" t="s">
        <v>151</v>
      </c>
      <c r="S22" s="79" t="s">
        <v>154</v>
      </c>
      <c r="T22" s="81" t="s">
        <v>155</v>
      </c>
      <c r="U22" s="79" t="s">
        <v>154</v>
      </c>
      <c r="V22" s="82" t="s">
        <v>153</v>
      </c>
      <c r="W22" s="770"/>
      <c r="X22" s="771"/>
      <c r="Y22" s="633">
        <v>224842</v>
      </c>
      <c r="Z22" s="633">
        <v>224842</v>
      </c>
      <c r="AA22" s="633">
        <v>224842</v>
      </c>
      <c r="AB22" s="83"/>
      <c r="AC22" s="75"/>
    </row>
    <row r="23" spans="1:29" ht="29.25" customHeight="1">
      <c r="A23" s="64"/>
      <c r="B23" s="76"/>
      <c r="C23" s="84"/>
      <c r="D23" s="768" t="s">
        <v>256</v>
      </c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9"/>
      <c r="P23" s="85">
        <v>3</v>
      </c>
      <c r="Q23" s="86" t="s">
        <v>154</v>
      </c>
      <c r="R23" s="80" t="s">
        <v>151</v>
      </c>
      <c r="S23" s="79" t="s">
        <v>154</v>
      </c>
      <c r="T23" s="81" t="s">
        <v>155</v>
      </c>
      <c r="U23" s="79" t="s">
        <v>154</v>
      </c>
      <c r="V23" s="82" t="s">
        <v>153</v>
      </c>
      <c r="W23" s="764"/>
      <c r="X23" s="765"/>
      <c r="Y23" s="87">
        <f>Y24+Y25</f>
        <v>58900</v>
      </c>
      <c r="Z23" s="87">
        <f>Z24+Z25</f>
        <v>58900</v>
      </c>
      <c r="AA23" s="87">
        <f>AA24+AA25</f>
        <v>58900</v>
      </c>
      <c r="AB23" s="83"/>
      <c r="AC23" s="75"/>
    </row>
    <row r="24" spans="1:29" ht="16.5" customHeight="1">
      <c r="A24" s="64"/>
      <c r="B24" s="76"/>
      <c r="C24" s="77"/>
      <c r="D24" s="100"/>
      <c r="E24" s="766" t="s">
        <v>255</v>
      </c>
      <c r="F24" s="766"/>
      <c r="G24" s="766"/>
      <c r="H24" s="766"/>
      <c r="I24" s="766"/>
      <c r="J24" s="766"/>
      <c r="K24" s="766"/>
      <c r="L24" s="766"/>
      <c r="M24" s="766"/>
      <c r="N24" s="766"/>
      <c r="O24" s="767"/>
      <c r="P24" s="78">
        <v>3</v>
      </c>
      <c r="Q24" s="79">
        <v>4</v>
      </c>
      <c r="R24" s="80" t="s">
        <v>151</v>
      </c>
      <c r="S24" s="79" t="s">
        <v>154</v>
      </c>
      <c r="T24" s="81" t="s">
        <v>155</v>
      </c>
      <c r="U24" s="79" t="s">
        <v>154</v>
      </c>
      <c r="V24" s="82" t="s">
        <v>153</v>
      </c>
      <c r="W24" s="770"/>
      <c r="X24" s="771"/>
      <c r="Y24" s="391">
        <v>8900</v>
      </c>
      <c r="Z24" s="391">
        <v>8900</v>
      </c>
      <c r="AA24" s="391">
        <v>8900</v>
      </c>
      <c r="AB24" s="83"/>
      <c r="AC24" s="75"/>
    </row>
    <row r="25" spans="1:29" ht="35.4" customHeight="1">
      <c r="A25" s="64"/>
      <c r="B25" s="76"/>
      <c r="C25" s="84"/>
      <c r="D25" s="100"/>
      <c r="E25" s="472"/>
      <c r="F25" s="472"/>
      <c r="G25" s="472"/>
      <c r="H25" s="472"/>
      <c r="I25" s="472"/>
      <c r="J25" s="472"/>
      <c r="K25" s="472"/>
      <c r="L25" s="472"/>
      <c r="M25" s="472"/>
      <c r="N25" s="472" t="s">
        <v>406</v>
      </c>
      <c r="O25" s="473"/>
      <c r="P25" s="78">
        <v>3</v>
      </c>
      <c r="Q25" s="79">
        <v>10</v>
      </c>
      <c r="R25" s="80"/>
      <c r="S25" s="79"/>
      <c r="T25" s="81"/>
      <c r="U25" s="79"/>
      <c r="V25" s="82"/>
      <c r="W25" s="111"/>
      <c r="X25" s="474"/>
      <c r="Y25" s="391">
        <v>50000</v>
      </c>
      <c r="Z25" s="391">
        <v>50000</v>
      </c>
      <c r="AA25" s="391">
        <v>50000</v>
      </c>
      <c r="AB25" s="83"/>
      <c r="AC25" s="75"/>
    </row>
    <row r="26" spans="1:29" ht="15" customHeight="1">
      <c r="A26" s="64"/>
      <c r="B26" s="76"/>
      <c r="C26" s="84"/>
      <c r="D26" s="768" t="s">
        <v>245</v>
      </c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9"/>
      <c r="P26" s="85">
        <v>4</v>
      </c>
      <c r="Q26" s="86" t="s">
        <v>154</v>
      </c>
      <c r="R26" s="80" t="s">
        <v>151</v>
      </c>
      <c r="S26" s="79" t="s">
        <v>154</v>
      </c>
      <c r="T26" s="81" t="s">
        <v>155</v>
      </c>
      <c r="U26" s="79" t="s">
        <v>154</v>
      </c>
      <c r="V26" s="82" t="s">
        <v>153</v>
      </c>
      <c r="W26" s="764"/>
      <c r="X26" s="765"/>
      <c r="Y26" s="87">
        <f>Y28+Y27</f>
        <v>62123978.619999997</v>
      </c>
      <c r="Z26" s="87">
        <f>Z28+Z27</f>
        <v>3519644.96</v>
      </c>
      <c r="AA26" s="87">
        <f>AA28+AA27</f>
        <v>3746442.14</v>
      </c>
      <c r="AB26" s="83"/>
      <c r="AC26" s="75"/>
    </row>
    <row r="27" spans="1:29" ht="15.75" customHeight="1">
      <c r="A27" s="64"/>
      <c r="B27" s="76"/>
      <c r="C27" s="77"/>
      <c r="D27" s="100"/>
      <c r="E27" s="766" t="s">
        <v>244</v>
      </c>
      <c r="F27" s="766"/>
      <c r="G27" s="766"/>
      <c r="H27" s="766"/>
      <c r="I27" s="766"/>
      <c r="J27" s="766"/>
      <c r="K27" s="766"/>
      <c r="L27" s="766"/>
      <c r="M27" s="766"/>
      <c r="N27" s="766"/>
      <c r="O27" s="767"/>
      <c r="P27" s="78">
        <v>4</v>
      </c>
      <c r="Q27" s="79">
        <v>9</v>
      </c>
      <c r="R27" s="80" t="s">
        <v>151</v>
      </c>
      <c r="S27" s="79" t="s">
        <v>154</v>
      </c>
      <c r="T27" s="81" t="s">
        <v>155</v>
      </c>
      <c r="U27" s="79" t="s">
        <v>154</v>
      </c>
      <c r="V27" s="82" t="s">
        <v>153</v>
      </c>
      <c r="W27" s="770"/>
      <c r="X27" s="771"/>
      <c r="Y27" s="391">
        <v>62023978.619999997</v>
      </c>
      <c r="Z27" s="633">
        <v>3469644.96</v>
      </c>
      <c r="AA27" s="633">
        <v>3696442.14</v>
      </c>
      <c r="AB27" s="83"/>
      <c r="AC27" s="75"/>
    </row>
    <row r="28" spans="1:29" ht="29.25" customHeight="1">
      <c r="A28" s="64"/>
      <c r="B28" s="76"/>
      <c r="C28" s="77"/>
      <c r="D28" s="100"/>
      <c r="E28" s="766" t="s">
        <v>235</v>
      </c>
      <c r="F28" s="766"/>
      <c r="G28" s="766"/>
      <c r="H28" s="766"/>
      <c r="I28" s="766"/>
      <c r="J28" s="766"/>
      <c r="K28" s="766"/>
      <c r="L28" s="766"/>
      <c r="M28" s="766"/>
      <c r="N28" s="766"/>
      <c r="O28" s="767"/>
      <c r="P28" s="78">
        <v>4</v>
      </c>
      <c r="Q28" s="79">
        <v>12</v>
      </c>
      <c r="R28" s="80" t="s">
        <v>151</v>
      </c>
      <c r="S28" s="79" t="s">
        <v>154</v>
      </c>
      <c r="T28" s="81" t="s">
        <v>155</v>
      </c>
      <c r="U28" s="79" t="s">
        <v>154</v>
      </c>
      <c r="V28" s="82" t="s">
        <v>153</v>
      </c>
      <c r="W28" s="770"/>
      <c r="X28" s="771"/>
      <c r="Y28" s="633">
        <v>100000</v>
      </c>
      <c r="Z28" s="633">
        <v>50000</v>
      </c>
      <c r="AA28" s="633">
        <v>50000</v>
      </c>
      <c r="AB28" s="83"/>
      <c r="AC28" s="75"/>
    </row>
    <row r="29" spans="1:29" ht="29.25" customHeight="1">
      <c r="A29" s="64"/>
      <c r="B29" s="76"/>
      <c r="C29" s="84"/>
      <c r="D29" s="768" t="s">
        <v>226</v>
      </c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9"/>
      <c r="P29" s="85">
        <v>5</v>
      </c>
      <c r="Q29" s="86" t="s">
        <v>154</v>
      </c>
      <c r="R29" s="80" t="s">
        <v>151</v>
      </c>
      <c r="S29" s="79" t="s">
        <v>154</v>
      </c>
      <c r="T29" s="81" t="s">
        <v>155</v>
      </c>
      <c r="U29" s="79" t="s">
        <v>154</v>
      </c>
      <c r="V29" s="82" t="s">
        <v>153</v>
      </c>
      <c r="W29" s="764"/>
      <c r="X29" s="765"/>
      <c r="Y29" s="87">
        <f>Y30+Y31+Y32</f>
        <v>13353496.4</v>
      </c>
      <c r="Z29" s="87">
        <f>Z30+Z31+Z32</f>
        <v>2850000</v>
      </c>
      <c r="AA29" s="87">
        <f>AA30+AA31+AA32</f>
        <v>2850000</v>
      </c>
      <c r="AB29" s="83"/>
      <c r="AC29" s="75"/>
    </row>
    <row r="30" spans="1:29" ht="15" customHeight="1">
      <c r="A30" s="64"/>
      <c r="B30" s="76"/>
      <c r="C30" s="77"/>
      <c r="D30" s="100"/>
      <c r="E30" s="766" t="s">
        <v>225</v>
      </c>
      <c r="F30" s="766"/>
      <c r="G30" s="766"/>
      <c r="H30" s="766"/>
      <c r="I30" s="766"/>
      <c r="J30" s="766"/>
      <c r="K30" s="766"/>
      <c r="L30" s="766"/>
      <c r="M30" s="766"/>
      <c r="N30" s="766"/>
      <c r="O30" s="767"/>
      <c r="P30" s="78">
        <v>5</v>
      </c>
      <c r="Q30" s="79">
        <v>1</v>
      </c>
      <c r="R30" s="80" t="s">
        <v>151</v>
      </c>
      <c r="S30" s="79" t="s">
        <v>154</v>
      </c>
      <c r="T30" s="81" t="s">
        <v>155</v>
      </c>
      <c r="U30" s="79" t="s">
        <v>154</v>
      </c>
      <c r="V30" s="82" t="s">
        <v>153</v>
      </c>
      <c r="W30" s="770"/>
      <c r="X30" s="771"/>
      <c r="Y30" s="633">
        <v>0</v>
      </c>
      <c r="Z30" s="633">
        <v>0</v>
      </c>
      <c r="AA30" s="633">
        <v>0</v>
      </c>
      <c r="AB30" s="83"/>
      <c r="AC30" s="75"/>
    </row>
    <row r="31" spans="1:29" ht="15" customHeight="1">
      <c r="A31" s="64"/>
      <c r="B31" s="76"/>
      <c r="C31" s="77"/>
      <c r="D31" s="100"/>
      <c r="E31" s="766" t="s">
        <v>215</v>
      </c>
      <c r="F31" s="766"/>
      <c r="G31" s="766"/>
      <c r="H31" s="766"/>
      <c r="I31" s="766"/>
      <c r="J31" s="766"/>
      <c r="K31" s="766"/>
      <c r="L31" s="766"/>
      <c r="M31" s="766"/>
      <c r="N31" s="766"/>
      <c r="O31" s="767"/>
      <c r="P31" s="78">
        <v>5</v>
      </c>
      <c r="Q31" s="79">
        <v>2</v>
      </c>
      <c r="R31" s="80" t="s">
        <v>151</v>
      </c>
      <c r="S31" s="79" t="s">
        <v>154</v>
      </c>
      <c r="T31" s="81" t="s">
        <v>155</v>
      </c>
      <c r="U31" s="79" t="s">
        <v>154</v>
      </c>
      <c r="V31" s="82" t="s">
        <v>153</v>
      </c>
      <c r="W31" s="770"/>
      <c r="X31" s="771"/>
      <c r="Y31" s="633">
        <v>10335800</v>
      </c>
      <c r="Z31" s="633">
        <v>50000</v>
      </c>
      <c r="AA31" s="633">
        <v>50000</v>
      </c>
      <c r="AB31" s="83"/>
      <c r="AC31" s="75"/>
    </row>
    <row r="32" spans="1:29" ht="15" customHeight="1">
      <c r="A32" s="64"/>
      <c r="B32" s="76"/>
      <c r="C32" s="77"/>
      <c r="D32" s="100"/>
      <c r="E32" s="766" t="s">
        <v>205</v>
      </c>
      <c r="F32" s="766"/>
      <c r="G32" s="766"/>
      <c r="H32" s="766"/>
      <c r="I32" s="766"/>
      <c r="J32" s="766"/>
      <c r="K32" s="766"/>
      <c r="L32" s="766"/>
      <c r="M32" s="766"/>
      <c r="N32" s="766"/>
      <c r="O32" s="767"/>
      <c r="P32" s="78">
        <v>5</v>
      </c>
      <c r="Q32" s="79">
        <v>3</v>
      </c>
      <c r="R32" s="80" t="s">
        <v>151</v>
      </c>
      <c r="S32" s="79" t="s">
        <v>154</v>
      </c>
      <c r="T32" s="81" t="s">
        <v>155</v>
      </c>
      <c r="U32" s="79" t="s">
        <v>154</v>
      </c>
      <c r="V32" s="82" t="s">
        <v>153</v>
      </c>
      <c r="W32" s="770"/>
      <c r="X32" s="771"/>
      <c r="Y32" s="633">
        <v>3017696.4</v>
      </c>
      <c r="Z32" s="633">
        <v>2800000</v>
      </c>
      <c r="AA32" s="633">
        <v>2800000</v>
      </c>
      <c r="AB32" s="83"/>
      <c r="AC32" s="75"/>
    </row>
    <row r="33" spans="1:29" ht="18.75" customHeight="1">
      <c r="A33" s="64"/>
      <c r="B33" s="76"/>
      <c r="C33" s="84"/>
      <c r="D33" s="768" t="s">
        <v>194</v>
      </c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9"/>
      <c r="P33" s="85">
        <v>8</v>
      </c>
      <c r="Q33" s="86" t="s">
        <v>154</v>
      </c>
      <c r="R33" s="80" t="s">
        <v>151</v>
      </c>
      <c r="S33" s="79" t="s">
        <v>154</v>
      </c>
      <c r="T33" s="81" t="s">
        <v>155</v>
      </c>
      <c r="U33" s="79" t="s">
        <v>154</v>
      </c>
      <c r="V33" s="82" t="s">
        <v>153</v>
      </c>
      <c r="W33" s="764"/>
      <c r="X33" s="765"/>
      <c r="Y33" s="634">
        <v>3000000</v>
      </c>
      <c r="Z33" s="634">
        <v>2500000</v>
      </c>
      <c r="AA33" s="634">
        <v>2500000</v>
      </c>
      <c r="AB33" s="635"/>
      <c r="AC33" s="75"/>
    </row>
    <row r="34" spans="1:29" ht="15" customHeight="1">
      <c r="A34" s="64"/>
      <c r="B34" s="76"/>
      <c r="C34" s="77"/>
      <c r="D34" s="100"/>
      <c r="E34" s="766" t="s">
        <v>193</v>
      </c>
      <c r="F34" s="766"/>
      <c r="G34" s="766"/>
      <c r="H34" s="766"/>
      <c r="I34" s="766"/>
      <c r="J34" s="766"/>
      <c r="K34" s="766"/>
      <c r="L34" s="766"/>
      <c r="M34" s="766"/>
      <c r="N34" s="766"/>
      <c r="O34" s="767"/>
      <c r="P34" s="78">
        <v>8</v>
      </c>
      <c r="Q34" s="79">
        <v>1</v>
      </c>
      <c r="R34" s="80" t="s">
        <v>151</v>
      </c>
      <c r="S34" s="79" t="s">
        <v>154</v>
      </c>
      <c r="T34" s="81" t="s">
        <v>155</v>
      </c>
      <c r="U34" s="79" t="s">
        <v>154</v>
      </c>
      <c r="V34" s="82" t="s">
        <v>153</v>
      </c>
      <c r="W34" s="770"/>
      <c r="X34" s="771"/>
      <c r="Y34" s="633">
        <v>3000000</v>
      </c>
      <c r="Z34" s="633">
        <v>2500000</v>
      </c>
      <c r="AA34" s="633">
        <v>2500000</v>
      </c>
      <c r="AB34" s="83"/>
      <c r="AC34" s="75"/>
    </row>
    <row r="35" spans="1:29" ht="20.25" customHeight="1">
      <c r="A35" s="64"/>
      <c r="B35" s="76"/>
      <c r="C35" s="84"/>
      <c r="D35" s="768" t="s">
        <v>171</v>
      </c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9"/>
      <c r="P35" s="85">
        <v>10</v>
      </c>
      <c r="Q35" s="86" t="s">
        <v>154</v>
      </c>
      <c r="R35" s="80" t="s">
        <v>151</v>
      </c>
      <c r="S35" s="79" t="s">
        <v>154</v>
      </c>
      <c r="T35" s="81" t="s">
        <v>155</v>
      </c>
      <c r="U35" s="79" t="s">
        <v>154</v>
      </c>
      <c r="V35" s="82" t="s">
        <v>153</v>
      </c>
      <c r="W35" s="764"/>
      <c r="X35" s="765"/>
      <c r="Y35" s="634">
        <f>Y36+Y37</f>
        <v>131526</v>
      </c>
      <c r="Z35" s="634">
        <f>Z36+Z37</f>
        <v>131526</v>
      </c>
      <c r="AA35" s="634">
        <f>AA36+AA37</f>
        <v>131526</v>
      </c>
      <c r="AB35" s="83"/>
      <c r="AC35" s="75"/>
    </row>
    <row r="36" spans="1:29" ht="15" customHeight="1">
      <c r="A36" s="64"/>
      <c r="B36" s="76"/>
      <c r="C36" s="77"/>
      <c r="D36" s="100"/>
      <c r="E36" s="766" t="s">
        <v>170</v>
      </c>
      <c r="F36" s="766"/>
      <c r="G36" s="766"/>
      <c r="H36" s="766"/>
      <c r="I36" s="766"/>
      <c r="J36" s="766"/>
      <c r="K36" s="766"/>
      <c r="L36" s="766"/>
      <c r="M36" s="766"/>
      <c r="N36" s="766"/>
      <c r="O36" s="767"/>
      <c r="P36" s="78">
        <v>10</v>
      </c>
      <c r="Q36" s="79">
        <v>1</v>
      </c>
      <c r="R36" s="80" t="s">
        <v>151</v>
      </c>
      <c r="S36" s="79" t="s">
        <v>154</v>
      </c>
      <c r="T36" s="81" t="s">
        <v>155</v>
      </c>
      <c r="U36" s="79" t="s">
        <v>154</v>
      </c>
      <c r="V36" s="82" t="s">
        <v>153</v>
      </c>
      <c r="W36" s="770"/>
      <c r="X36" s="771"/>
      <c r="Y36" s="633">
        <v>131526</v>
      </c>
      <c r="Z36" s="633">
        <v>131526</v>
      </c>
      <c r="AA36" s="633">
        <v>131526</v>
      </c>
      <c r="AB36" s="83"/>
      <c r="AC36" s="75"/>
    </row>
    <row r="37" spans="1:29" ht="15" customHeight="1">
      <c r="A37" s="64"/>
      <c r="B37" s="76"/>
      <c r="C37" s="84"/>
      <c r="D37" s="100"/>
      <c r="E37" s="472"/>
      <c r="F37" s="472"/>
      <c r="G37" s="472"/>
      <c r="H37" s="472"/>
      <c r="I37" s="472"/>
      <c r="J37" s="472"/>
      <c r="K37" s="472"/>
      <c r="L37" s="472"/>
      <c r="M37" s="472"/>
      <c r="N37" s="472" t="s">
        <v>143</v>
      </c>
      <c r="O37" s="473"/>
      <c r="P37" s="78">
        <v>10</v>
      </c>
      <c r="Q37" s="79">
        <v>3</v>
      </c>
      <c r="R37" s="80"/>
      <c r="S37" s="79"/>
      <c r="T37" s="81"/>
      <c r="U37" s="79"/>
      <c r="V37" s="82"/>
      <c r="W37" s="111"/>
      <c r="X37" s="474"/>
      <c r="Y37" s="633"/>
      <c r="Z37" s="633"/>
      <c r="AA37" s="633"/>
      <c r="AB37" s="83"/>
      <c r="AC37" s="75"/>
    </row>
    <row r="38" spans="1:29" ht="15" customHeight="1">
      <c r="A38" s="64"/>
      <c r="B38" s="76"/>
      <c r="C38" s="84"/>
      <c r="D38" s="100"/>
      <c r="E38" s="472"/>
      <c r="F38" s="472"/>
      <c r="G38" s="472"/>
      <c r="H38" s="472"/>
      <c r="I38" s="472"/>
      <c r="J38" s="472"/>
      <c r="K38" s="472"/>
      <c r="L38" s="472"/>
      <c r="M38" s="472"/>
      <c r="N38" s="499" t="s">
        <v>141</v>
      </c>
      <c r="O38" s="473"/>
      <c r="P38" s="85">
        <v>11</v>
      </c>
      <c r="Q38" s="86">
        <v>0</v>
      </c>
      <c r="R38" s="508"/>
      <c r="S38" s="86"/>
      <c r="T38" s="509"/>
      <c r="U38" s="86"/>
      <c r="V38" s="510"/>
      <c r="W38" s="500"/>
      <c r="X38" s="501"/>
      <c r="Y38" s="634">
        <v>50000</v>
      </c>
      <c r="Z38" s="634">
        <f>Z39</f>
        <v>20000</v>
      </c>
      <c r="AA38" s="634">
        <f>AA39</f>
        <v>20000</v>
      </c>
      <c r="AB38" s="83"/>
      <c r="AC38" s="75"/>
    </row>
    <row r="39" spans="1:29" ht="15" customHeight="1">
      <c r="A39" s="64"/>
      <c r="B39" s="76"/>
      <c r="C39" s="84"/>
      <c r="D39" s="100"/>
      <c r="E39" s="472"/>
      <c r="F39" s="472"/>
      <c r="G39" s="472"/>
      <c r="H39" s="472"/>
      <c r="I39" s="472"/>
      <c r="J39" s="472"/>
      <c r="K39" s="472"/>
      <c r="L39" s="472"/>
      <c r="M39" s="472"/>
      <c r="N39" s="472" t="s">
        <v>142</v>
      </c>
      <c r="O39" s="473"/>
      <c r="P39" s="78">
        <v>11</v>
      </c>
      <c r="Q39" s="79">
        <v>1</v>
      </c>
      <c r="R39" s="80"/>
      <c r="S39" s="79"/>
      <c r="T39" s="81"/>
      <c r="U39" s="79"/>
      <c r="V39" s="82"/>
      <c r="W39" s="111"/>
      <c r="X39" s="474"/>
      <c r="Y39" s="633">
        <v>50000</v>
      </c>
      <c r="Z39" s="633">
        <v>20000</v>
      </c>
      <c r="AA39" s="633">
        <v>20000</v>
      </c>
      <c r="AB39" s="83"/>
      <c r="AC39" s="75"/>
    </row>
    <row r="40" spans="1:29" ht="15" customHeight="1" thickBot="1">
      <c r="A40" s="64"/>
      <c r="B40" s="76"/>
      <c r="C40" s="84"/>
      <c r="D40" s="768" t="s">
        <v>152</v>
      </c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9"/>
      <c r="P40" s="85"/>
      <c r="Q40" s="86"/>
      <c r="R40" s="80" t="s">
        <v>151</v>
      </c>
      <c r="S40" s="79" t="s">
        <v>154</v>
      </c>
      <c r="T40" s="81" t="s">
        <v>155</v>
      </c>
      <c r="U40" s="79" t="s">
        <v>154</v>
      </c>
      <c r="V40" s="82" t="s">
        <v>153</v>
      </c>
      <c r="W40" s="764"/>
      <c r="X40" s="765"/>
      <c r="Y40" s="87">
        <f>'7 ведомств'!AA135</f>
        <v>0</v>
      </c>
      <c r="Z40" s="87">
        <v>424412.5</v>
      </c>
      <c r="AA40" s="87">
        <v>863774.99</v>
      </c>
      <c r="AB40" s="83"/>
      <c r="AC40" s="75"/>
    </row>
    <row r="41" spans="1:29" ht="409.6" hidden="1" customHeight="1">
      <c r="A41" s="7"/>
      <c r="B41" s="88"/>
      <c r="C41" s="89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3"/>
      <c r="O41" s="104"/>
      <c r="P41" s="90">
        <v>0</v>
      </c>
      <c r="Q41" s="90">
        <v>0</v>
      </c>
      <c r="R41" s="91" t="s">
        <v>151</v>
      </c>
      <c r="S41" s="92" t="s">
        <v>305</v>
      </c>
      <c r="T41" s="92" t="s">
        <v>305</v>
      </c>
      <c r="U41" s="92" t="s">
        <v>305</v>
      </c>
      <c r="V41" s="92" t="s">
        <v>305</v>
      </c>
      <c r="W41" s="93"/>
      <c r="X41" s="90"/>
      <c r="Y41" s="94"/>
      <c r="Z41" s="94"/>
      <c r="AA41" s="95"/>
      <c r="AB41" s="542"/>
      <c r="AC41" s="3"/>
    </row>
    <row r="42" spans="1:29" ht="21.75" customHeight="1" thickBot="1">
      <c r="A42" s="5"/>
      <c r="B42" s="97"/>
      <c r="C42" s="97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 t="s">
        <v>306</v>
      </c>
      <c r="O42" s="107"/>
      <c r="P42" s="98"/>
      <c r="Q42" s="98"/>
      <c r="R42" s="98"/>
      <c r="S42" s="98"/>
      <c r="T42" s="98"/>
      <c r="U42" s="98"/>
      <c r="V42" s="98"/>
      <c r="W42" s="98"/>
      <c r="X42" s="99"/>
      <c r="Y42" s="108">
        <f>Y40+Y35+Y33+Y29+Y26+Y23+Y21+Y16+Y38</f>
        <v>87184442.019999996</v>
      </c>
      <c r="Z42" s="108">
        <f>Z40+Z35+Z33+Z29+Z26+Z23+Z21+Z16+Z38</f>
        <v>17433308.34</v>
      </c>
      <c r="AA42" s="784">
        <f>AA40+AA35+AA33+AA29+AA26+AA23+AA21+AA16+AA38</f>
        <v>17959105.52</v>
      </c>
      <c r="AB42" s="785"/>
      <c r="AC42" s="2"/>
    </row>
    <row r="43" spans="1:29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/>
      <c r="R43" s="3"/>
      <c r="S43" s="3"/>
      <c r="T43" s="3"/>
      <c r="U43" s="3"/>
      <c r="V43" s="3"/>
      <c r="W43" s="3"/>
      <c r="X43" s="3"/>
      <c r="Y43" s="2"/>
      <c r="Z43" s="5"/>
      <c r="AA43" s="3"/>
      <c r="AB43" s="3"/>
      <c r="AC43" s="2"/>
    </row>
  </sheetData>
  <mergeCells count="47">
    <mergeCell ref="Y6:AA6"/>
    <mergeCell ref="D35:O35"/>
    <mergeCell ref="W35:X35"/>
    <mergeCell ref="AA42:AB42"/>
    <mergeCell ref="D40:O40"/>
    <mergeCell ref="W40:X40"/>
    <mergeCell ref="E36:O36"/>
    <mergeCell ref="W36:X36"/>
    <mergeCell ref="W34:X34"/>
    <mergeCell ref="E30:O30"/>
    <mergeCell ref="E31:O31"/>
    <mergeCell ref="W30:X30"/>
    <mergeCell ref="E34:O34"/>
    <mergeCell ref="W31:X31"/>
    <mergeCell ref="E32:O32"/>
    <mergeCell ref="D33:O33"/>
    <mergeCell ref="W32:X32"/>
    <mergeCell ref="W33:X33"/>
    <mergeCell ref="N10:AA10"/>
    <mergeCell ref="D16:O16"/>
    <mergeCell ref="E18:O18"/>
    <mergeCell ref="W18:X18"/>
    <mergeCell ref="D21:O21"/>
    <mergeCell ref="W21:X21"/>
    <mergeCell ref="E17:O17"/>
    <mergeCell ref="W17:X17"/>
    <mergeCell ref="S14:V14"/>
    <mergeCell ref="AA17:AB17"/>
    <mergeCell ref="AA15:AB15"/>
    <mergeCell ref="S15:V15"/>
    <mergeCell ref="W16:X16"/>
    <mergeCell ref="N11:AA11"/>
    <mergeCell ref="AA14:AB14"/>
    <mergeCell ref="W29:X29"/>
    <mergeCell ref="E28:O28"/>
    <mergeCell ref="D29:O29"/>
    <mergeCell ref="D26:O26"/>
    <mergeCell ref="E22:O22"/>
    <mergeCell ref="W26:X26"/>
    <mergeCell ref="E27:O27"/>
    <mergeCell ref="W28:X28"/>
    <mergeCell ref="W23:X23"/>
    <mergeCell ref="W22:X22"/>
    <mergeCell ref="E24:O24"/>
    <mergeCell ref="W27:X27"/>
    <mergeCell ref="W24:X24"/>
    <mergeCell ref="D23:O23"/>
  </mergeCells>
  <phoneticPr fontId="41" type="noConversion"/>
  <pageMargins left="0.196850393700787" right="0.196850393700787" top="0.39370078740157499" bottom="0.196850393700787" header="0.196850393700787" footer="0.196850393700787"/>
  <pageSetup paperSize="9" scale="8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33"/>
  <sheetViews>
    <sheetView showGridLines="0" tabSelected="1" view="pageBreakPreview" topLeftCell="A27" zoomScaleSheetLayoutView="100" workbookViewId="0">
      <selection activeCell="Y33" sqref="Y33"/>
    </sheetView>
  </sheetViews>
  <sheetFormatPr defaultColWidth="9.109375" defaultRowHeight="13.2"/>
  <cols>
    <col min="1" max="1" width="0.554687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4140625" style="1" customWidth="1"/>
    <col min="16" max="16" width="5.33203125" style="1" customWidth="1"/>
    <col min="17" max="17" width="0" style="1" hidden="1" customWidth="1"/>
    <col min="18" max="18" width="3.33203125" style="1" customWidth="1"/>
    <col min="19" max="19" width="2.33203125" style="1" customWidth="1"/>
    <col min="20" max="20" width="3.33203125" style="1" customWidth="1"/>
    <col min="21" max="21" width="6.88671875" style="1" customWidth="1"/>
    <col min="22" max="22" width="7.6640625" style="1" customWidth="1"/>
    <col min="23" max="23" width="0" style="1" hidden="1" customWidth="1"/>
    <col min="24" max="24" width="14.5546875" style="1" customWidth="1"/>
    <col min="25" max="25" width="14.6640625" style="1" customWidth="1"/>
    <col min="26" max="26" width="14.33203125" style="1" customWidth="1"/>
    <col min="27" max="27" width="0" style="1" hidden="1" customWidth="1"/>
    <col min="28" max="28" width="1.109375" style="1" customWidth="1"/>
    <col min="29" max="16384" width="9.109375" style="1"/>
  </cols>
  <sheetData>
    <row r="1" spans="1:28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"/>
      <c r="AA1" s="3"/>
      <c r="AB1" s="2"/>
    </row>
    <row r="2" spans="1:28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W2" s="22"/>
      <c r="X2" s="730" t="s">
        <v>290</v>
      </c>
      <c r="Y2" s="786"/>
      <c r="Z2" s="786"/>
      <c r="AA2" s="3"/>
      <c r="AB2" s="2"/>
    </row>
    <row r="3" spans="1:28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577" t="s">
        <v>427</v>
      </c>
      <c r="W3" s="22"/>
      <c r="X3" s="24" t="s">
        <v>288</v>
      </c>
      <c r="Y3" s="21"/>
      <c r="Z3" s="2"/>
      <c r="AA3" s="3"/>
      <c r="AB3" s="2"/>
    </row>
    <row r="4" spans="1:28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  <c r="X4" s="24" t="s">
        <v>287</v>
      </c>
      <c r="Y4" s="21"/>
      <c r="Z4" s="3"/>
      <c r="AA4" s="3"/>
      <c r="AB4" s="2"/>
    </row>
    <row r="5" spans="1:28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  <c r="O5" s="734" t="s">
        <v>294</v>
      </c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3"/>
      <c r="AB5" s="2"/>
    </row>
    <row r="6" spans="1:28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W6" s="22"/>
      <c r="X6" s="730" t="s">
        <v>594</v>
      </c>
      <c r="Y6" s="746"/>
      <c r="Z6" s="746"/>
      <c r="AA6" s="3"/>
      <c r="AB6" s="2"/>
    </row>
    <row r="7" spans="1:28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3"/>
      <c r="AA7" s="3"/>
      <c r="AB7" s="2"/>
    </row>
    <row r="8" spans="1:28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"/>
      <c r="AB8" s="2"/>
    </row>
    <row r="9" spans="1:28" ht="12.75" customHeight="1">
      <c r="A9" s="20" t="s">
        <v>286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"/>
      <c r="AB9" s="2"/>
    </row>
    <row r="10" spans="1:28" ht="12.75" customHeight="1">
      <c r="A10" s="20" t="s">
        <v>310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734" t="s">
        <v>10</v>
      </c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354"/>
      <c r="AA10" s="3"/>
      <c r="AB10" s="2"/>
    </row>
    <row r="11" spans="1:28" ht="12.75" customHeight="1">
      <c r="A11" s="18" t="s">
        <v>285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59"/>
      <c r="N11" s="359"/>
      <c r="O11" s="359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"/>
      <c r="AB11" s="2"/>
    </row>
    <row r="12" spans="1:28" ht="19.95" customHeight="1">
      <c r="A12" s="18" t="s">
        <v>298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782" t="s">
        <v>552</v>
      </c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3"/>
      <c r="AB12" s="2"/>
    </row>
    <row r="13" spans="1:28" ht="1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231" t="s">
        <v>284</v>
      </c>
      <c r="AA13" s="3"/>
      <c r="AB13" s="2"/>
    </row>
    <row r="14" spans="1:28" ht="38.25" customHeight="1" thickBot="1">
      <c r="A14" s="7"/>
      <c r="B14" s="112"/>
      <c r="C14" s="229"/>
      <c r="D14" s="113"/>
      <c r="E14" s="113"/>
      <c r="F14" s="113"/>
      <c r="G14" s="113"/>
      <c r="H14" s="113"/>
      <c r="I14" s="113"/>
      <c r="J14" s="113"/>
      <c r="K14" s="113"/>
      <c r="L14" s="114"/>
      <c r="M14" s="115" t="s">
        <v>299</v>
      </c>
      <c r="N14" s="116" t="s">
        <v>304</v>
      </c>
      <c r="O14" s="117" t="s">
        <v>283</v>
      </c>
      <c r="P14" s="117" t="s">
        <v>282</v>
      </c>
      <c r="Q14" s="118" t="s">
        <v>281</v>
      </c>
      <c r="R14" s="812" t="s">
        <v>280</v>
      </c>
      <c r="S14" s="812"/>
      <c r="T14" s="812"/>
      <c r="U14" s="812"/>
      <c r="V14" s="116" t="s">
        <v>279</v>
      </c>
      <c r="W14" s="117" t="s">
        <v>278</v>
      </c>
      <c r="X14" s="117" t="s">
        <v>289</v>
      </c>
      <c r="Y14" s="115" t="s">
        <v>544</v>
      </c>
      <c r="Z14" s="232" t="s">
        <v>562</v>
      </c>
      <c r="AA14" s="8"/>
      <c r="AB14" s="3"/>
    </row>
    <row r="15" spans="1:28" ht="12" customHeight="1" thickBot="1">
      <c r="A15" s="119"/>
      <c r="B15" s="58"/>
      <c r="C15" s="120"/>
      <c r="D15" s="56"/>
      <c r="E15" s="121"/>
      <c r="F15" s="58"/>
      <c r="G15" s="58"/>
      <c r="H15" s="58"/>
      <c r="I15" s="58"/>
      <c r="J15" s="58"/>
      <c r="K15" s="58"/>
      <c r="L15" s="120"/>
      <c r="M15" s="251">
        <v>1</v>
      </c>
      <c r="N15" s="251">
        <v>2</v>
      </c>
      <c r="O15" s="251">
        <v>2</v>
      </c>
      <c r="P15" s="251">
        <v>3</v>
      </c>
      <c r="Q15" s="252">
        <v>5</v>
      </c>
      <c r="R15" s="813">
        <v>4</v>
      </c>
      <c r="S15" s="813"/>
      <c r="T15" s="813"/>
      <c r="U15" s="813"/>
      <c r="V15" s="253">
        <v>5</v>
      </c>
      <c r="W15" s="251">
        <v>7</v>
      </c>
      <c r="X15" s="251">
        <v>6</v>
      </c>
      <c r="Y15" s="251">
        <v>7</v>
      </c>
      <c r="Z15" s="251">
        <v>8</v>
      </c>
      <c r="AA15" s="55"/>
      <c r="AB15" s="3"/>
    </row>
    <row r="16" spans="1:28" ht="15" customHeight="1">
      <c r="A16" s="64"/>
      <c r="B16" s="122"/>
      <c r="C16" s="123"/>
      <c r="D16" s="794" t="s">
        <v>277</v>
      </c>
      <c r="E16" s="795"/>
      <c r="F16" s="795"/>
      <c r="G16" s="795"/>
      <c r="H16" s="795"/>
      <c r="I16" s="795"/>
      <c r="J16" s="795"/>
      <c r="K16" s="795"/>
      <c r="L16" s="795"/>
      <c r="M16" s="796"/>
      <c r="N16" s="797"/>
      <c r="O16" s="151">
        <v>1</v>
      </c>
      <c r="P16" s="152" t="s">
        <v>305</v>
      </c>
      <c r="Q16" s="249" t="s">
        <v>305</v>
      </c>
      <c r="R16" s="240" t="s">
        <v>305</v>
      </c>
      <c r="S16" s="241" t="s">
        <v>305</v>
      </c>
      <c r="T16" s="240" t="s">
        <v>305</v>
      </c>
      <c r="U16" s="242" t="s">
        <v>305</v>
      </c>
      <c r="V16" s="153" t="s">
        <v>305</v>
      </c>
      <c r="W16" s="250"/>
      <c r="X16" s="154">
        <f>X17+X21+X29</f>
        <v>8241699</v>
      </c>
      <c r="Y16" s="154">
        <f>Y17+Y21+Y29</f>
        <v>7703982.879999999</v>
      </c>
      <c r="Z16" s="155">
        <f>Z17+Z21+Z29</f>
        <v>7563620.3899999997</v>
      </c>
      <c r="AA16" s="12"/>
      <c r="AB16" s="3"/>
    </row>
    <row r="17" spans="1:28" s="225" customFormat="1" ht="29.25" customHeight="1">
      <c r="A17" s="220"/>
      <c r="B17" s="221"/>
      <c r="C17" s="222"/>
      <c r="D17" s="233"/>
      <c r="E17" s="798" t="s">
        <v>276</v>
      </c>
      <c r="F17" s="799"/>
      <c r="G17" s="799"/>
      <c r="H17" s="799"/>
      <c r="I17" s="799"/>
      <c r="J17" s="799"/>
      <c r="K17" s="799"/>
      <c r="L17" s="799"/>
      <c r="M17" s="799"/>
      <c r="N17" s="802"/>
      <c r="O17" s="177">
        <v>1</v>
      </c>
      <c r="P17" s="178">
        <v>2</v>
      </c>
      <c r="Q17" s="173" t="s">
        <v>305</v>
      </c>
      <c r="R17" s="179" t="s">
        <v>305</v>
      </c>
      <c r="S17" s="180" t="s">
        <v>305</v>
      </c>
      <c r="T17" s="179" t="s">
        <v>305</v>
      </c>
      <c r="U17" s="181" t="s">
        <v>305</v>
      </c>
      <c r="V17" s="182" t="s">
        <v>305</v>
      </c>
      <c r="W17" s="175"/>
      <c r="X17" s="227">
        <f>X18</f>
        <v>990290</v>
      </c>
      <c r="Y17" s="227">
        <f t="shared" ref="Y17:Z19" si="0">Y18</f>
        <v>1060617.1000000001</v>
      </c>
      <c r="Z17" s="228">
        <f t="shared" si="0"/>
        <v>1060617.1000000001</v>
      </c>
      <c r="AA17" s="223"/>
      <c r="AB17" s="224"/>
    </row>
    <row r="18" spans="1:28" ht="15" customHeight="1">
      <c r="A18" s="64"/>
      <c r="B18" s="122"/>
      <c r="C18" s="123"/>
      <c r="D18" s="234"/>
      <c r="E18" s="126"/>
      <c r="F18" s="788" t="s">
        <v>573</v>
      </c>
      <c r="G18" s="788"/>
      <c r="H18" s="788"/>
      <c r="I18" s="790"/>
      <c r="J18" s="790"/>
      <c r="K18" s="790"/>
      <c r="L18" s="790"/>
      <c r="M18" s="790"/>
      <c r="N18" s="791"/>
      <c r="O18" s="127">
        <v>1</v>
      </c>
      <c r="P18" s="128">
        <v>2</v>
      </c>
      <c r="Q18" s="124" t="s">
        <v>253</v>
      </c>
      <c r="R18" s="129">
        <v>86</v>
      </c>
      <c r="S18" s="130" t="s">
        <v>155</v>
      </c>
      <c r="T18" s="129" t="s">
        <v>154</v>
      </c>
      <c r="U18" s="131" t="s">
        <v>153</v>
      </c>
      <c r="V18" s="132" t="s">
        <v>305</v>
      </c>
      <c r="W18" s="125"/>
      <c r="X18" s="133">
        <f>X19</f>
        <v>990290</v>
      </c>
      <c r="Y18" s="133">
        <f t="shared" si="0"/>
        <v>1060617.1000000001</v>
      </c>
      <c r="Z18" s="134">
        <f t="shared" si="0"/>
        <v>1060617.1000000001</v>
      </c>
      <c r="AA18" s="12"/>
      <c r="AB18" s="3"/>
    </row>
    <row r="19" spans="1:28" ht="15" customHeight="1">
      <c r="A19" s="64"/>
      <c r="B19" s="122"/>
      <c r="C19" s="123"/>
      <c r="D19" s="234"/>
      <c r="E19" s="135"/>
      <c r="F19" s="136"/>
      <c r="G19" s="137"/>
      <c r="H19" s="138"/>
      <c r="I19" s="788" t="s">
        <v>572</v>
      </c>
      <c r="J19" s="790"/>
      <c r="K19" s="790"/>
      <c r="L19" s="790"/>
      <c r="M19" s="790"/>
      <c r="N19" s="791"/>
      <c r="O19" s="127">
        <v>1</v>
      </c>
      <c r="P19" s="128">
        <v>2</v>
      </c>
      <c r="Q19" s="124" t="s">
        <v>274</v>
      </c>
      <c r="R19" s="129">
        <v>86</v>
      </c>
      <c r="S19" s="130" t="s">
        <v>155</v>
      </c>
      <c r="T19" s="129" t="s">
        <v>154</v>
      </c>
      <c r="U19" s="131" t="s">
        <v>273</v>
      </c>
      <c r="V19" s="132" t="s">
        <v>305</v>
      </c>
      <c r="W19" s="125"/>
      <c r="X19" s="226">
        <f>X20</f>
        <v>990290</v>
      </c>
      <c r="Y19" s="226">
        <f t="shared" si="0"/>
        <v>1060617.1000000001</v>
      </c>
      <c r="Z19" s="235">
        <f t="shared" si="0"/>
        <v>1060617.1000000001</v>
      </c>
      <c r="AA19" s="12"/>
      <c r="AB19" s="3"/>
    </row>
    <row r="20" spans="1:28" ht="29.25" customHeight="1">
      <c r="A20" s="64"/>
      <c r="B20" s="122"/>
      <c r="C20" s="123"/>
      <c r="D20" s="234"/>
      <c r="E20" s="139"/>
      <c r="F20" s="140"/>
      <c r="G20" s="141"/>
      <c r="H20" s="142"/>
      <c r="I20" s="143"/>
      <c r="J20" s="806" t="s">
        <v>252</v>
      </c>
      <c r="K20" s="806"/>
      <c r="L20" s="806"/>
      <c r="M20" s="806"/>
      <c r="N20" s="807"/>
      <c r="O20" s="78">
        <v>1</v>
      </c>
      <c r="P20" s="79">
        <v>2</v>
      </c>
      <c r="Q20" s="124" t="s">
        <v>274</v>
      </c>
      <c r="R20" s="145">
        <v>86</v>
      </c>
      <c r="S20" s="146" t="s">
        <v>155</v>
      </c>
      <c r="T20" s="145" t="s">
        <v>154</v>
      </c>
      <c r="U20" s="147" t="s">
        <v>273</v>
      </c>
      <c r="V20" s="111" t="s">
        <v>248</v>
      </c>
      <c r="W20" s="125"/>
      <c r="X20" s="633">
        <v>990290</v>
      </c>
      <c r="Y20" s="633">
        <v>1060617.1000000001</v>
      </c>
      <c r="Z20" s="633">
        <v>1060617.1000000001</v>
      </c>
      <c r="AA20" s="12"/>
      <c r="AB20" s="3"/>
    </row>
    <row r="21" spans="1:28" s="225" customFormat="1" ht="51" customHeight="1">
      <c r="A21" s="220"/>
      <c r="B21" s="221"/>
      <c r="C21" s="222"/>
      <c r="D21" s="233"/>
      <c r="E21" s="798" t="s">
        <v>272</v>
      </c>
      <c r="F21" s="799"/>
      <c r="G21" s="799"/>
      <c r="H21" s="799"/>
      <c r="I21" s="799"/>
      <c r="J21" s="800"/>
      <c r="K21" s="800"/>
      <c r="L21" s="800"/>
      <c r="M21" s="800"/>
      <c r="N21" s="801"/>
      <c r="O21" s="171">
        <v>1</v>
      </c>
      <c r="P21" s="172">
        <v>4</v>
      </c>
      <c r="Q21" s="173" t="s">
        <v>305</v>
      </c>
      <c r="R21" s="236" t="s">
        <v>305</v>
      </c>
      <c r="S21" s="237" t="s">
        <v>305</v>
      </c>
      <c r="T21" s="236" t="s">
        <v>305</v>
      </c>
      <c r="U21" s="238" t="s">
        <v>305</v>
      </c>
      <c r="V21" s="174" t="s">
        <v>305</v>
      </c>
      <c r="W21" s="175"/>
      <c r="X21" s="176">
        <f>X22</f>
        <v>3645709</v>
      </c>
      <c r="Y21" s="176">
        <f t="shared" ref="Y21:Z23" si="1">Y22</f>
        <v>3575380</v>
      </c>
      <c r="Z21" s="183">
        <f t="shared" si="1"/>
        <v>3478605.09</v>
      </c>
      <c r="AA21" s="223"/>
      <c r="AB21" s="224"/>
    </row>
    <row r="22" spans="1:28" ht="48.75" customHeight="1">
      <c r="A22" s="64"/>
      <c r="B22" s="122"/>
      <c r="C22" s="123"/>
      <c r="D22" s="234"/>
      <c r="E22" s="126"/>
      <c r="F22" s="788" t="s">
        <v>418</v>
      </c>
      <c r="G22" s="788"/>
      <c r="H22" s="790"/>
      <c r="I22" s="790"/>
      <c r="J22" s="790"/>
      <c r="K22" s="790"/>
      <c r="L22" s="790"/>
      <c r="M22" s="790"/>
      <c r="N22" s="791"/>
      <c r="O22" s="127">
        <v>1</v>
      </c>
      <c r="P22" s="128">
        <v>4</v>
      </c>
      <c r="Q22" s="124" t="s">
        <v>263</v>
      </c>
      <c r="R22" s="129" t="s">
        <v>259</v>
      </c>
      <c r="S22" s="130" t="s">
        <v>155</v>
      </c>
      <c r="T22" s="129" t="s">
        <v>154</v>
      </c>
      <c r="U22" s="131" t="s">
        <v>153</v>
      </c>
      <c r="V22" s="132" t="s">
        <v>305</v>
      </c>
      <c r="W22" s="125"/>
      <c r="X22" s="169">
        <f>X23</f>
        <v>3645709</v>
      </c>
      <c r="Y22" s="169">
        <f t="shared" si="1"/>
        <v>3575380</v>
      </c>
      <c r="Z22" s="170">
        <f t="shared" si="1"/>
        <v>3478605.09</v>
      </c>
      <c r="AA22" s="12"/>
      <c r="AB22" s="3"/>
    </row>
    <row r="23" spans="1:28" ht="29.25" customHeight="1">
      <c r="A23" s="64"/>
      <c r="B23" s="122"/>
      <c r="C23" s="123"/>
      <c r="D23" s="234"/>
      <c r="E23" s="135"/>
      <c r="F23" s="136"/>
      <c r="G23" s="137"/>
      <c r="H23" s="788" t="s">
        <v>271</v>
      </c>
      <c r="I23" s="790"/>
      <c r="J23" s="790"/>
      <c r="K23" s="790"/>
      <c r="L23" s="790"/>
      <c r="M23" s="790"/>
      <c r="N23" s="791"/>
      <c r="O23" s="127">
        <v>1</v>
      </c>
      <c r="P23" s="128">
        <v>4</v>
      </c>
      <c r="Q23" s="124" t="s">
        <v>270</v>
      </c>
      <c r="R23" s="129" t="s">
        <v>259</v>
      </c>
      <c r="S23" s="130" t="s">
        <v>155</v>
      </c>
      <c r="T23" s="129" t="s">
        <v>158</v>
      </c>
      <c r="U23" s="131" t="s">
        <v>153</v>
      </c>
      <c r="V23" s="132" t="s">
        <v>305</v>
      </c>
      <c r="W23" s="125"/>
      <c r="X23" s="169">
        <f>X24</f>
        <v>3645709</v>
      </c>
      <c r="Y23" s="169">
        <f t="shared" si="1"/>
        <v>3575380</v>
      </c>
      <c r="Z23" s="170">
        <f t="shared" si="1"/>
        <v>3478605.09</v>
      </c>
      <c r="AA23" s="12"/>
      <c r="AB23" s="3"/>
    </row>
    <row r="24" spans="1:28" ht="15" customHeight="1">
      <c r="A24" s="64"/>
      <c r="B24" s="122"/>
      <c r="C24" s="123"/>
      <c r="D24" s="234"/>
      <c r="E24" s="135"/>
      <c r="F24" s="148"/>
      <c r="G24" s="149"/>
      <c r="H24" s="138"/>
      <c r="I24" s="788" t="s">
        <v>308</v>
      </c>
      <c r="J24" s="790"/>
      <c r="K24" s="790"/>
      <c r="L24" s="790"/>
      <c r="M24" s="790"/>
      <c r="N24" s="791"/>
      <c r="O24" s="127">
        <v>1</v>
      </c>
      <c r="P24" s="128">
        <v>4</v>
      </c>
      <c r="Q24" s="124" t="s">
        <v>268</v>
      </c>
      <c r="R24" s="129" t="s">
        <v>259</v>
      </c>
      <c r="S24" s="130" t="s">
        <v>155</v>
      </c>
      <c r="T24" s="129" t="s">
        <v>158</v>
      </c>
      <c r="U24" s="131" t="s">
        <v>267</v>
      </c>
      <c r="V24" s="132" t="s">
        <v>305</v>
      </c>
      <c r="W24" s="125"/>
      <c r="X24" s="169">
        <f>X25+X26</f>
        <v>3645709</v>
      </c>
      <c r="Y24" s="169">
        <f>Y25+Y26</f>
        <v>3575380</v>
      </c>
      <c r="Z24" s="170">
        <f>Z25+Z26</f>
        <v>3478605.09</v>
      </c>
      <c r="AA24" s="12"/>
      <c r="AB24" s="3"/>
    </row>
    <row r="25" spans="1:28" ht="29.25" customHeight="1">
      <c r="A25" s="64"/>
      <c r="B25" s="122"/>
      <c r="C25" s="123"/>
      <c r="D25" s="234"/>
      <c r="E25" s="135"/>
      <c r="F25" s="148"/>
      <c r="G25" s="149"/>
      <c r="H25" s="150"/>
      <c r="I25" s="138"/>
      <c r="J25" s="792" t="s">
        <v>252</v>
      </c>
      <c r="K25" s="792"/>
      <c r="L25" s="792"/>
      <c r="M25" s="792"/>
      <c r="N25" s="793"/>
      <c r="O25" s="127">
        <v>1</v>
      </c>
      <c r="P25" s="128">
        <v>4</v>
      </c>
      <c r="Q25" s="124" t="s">
        <v>268</v>
      </c>
      <c r="R25" s="129" t="s">
        <v>259</v>
      </c>
      <c r="S25" s="130" t="s">
        <v>155</v>
      </c>
      <c r="T25" s="129" t="s">
        <v>158</v>
      </c>
      <c r="U25" s="131" t="s">
        <v>267</v>
      </c>
      <c r="V25" s="132" t="s">
        <v>248</v>
      </c>
      <c r="W25" s="125"/>
      <c r="X25" s="636">
        <v>2258600</v>
      </c>
      <c r="Y25" s="636">
        <v>2432480</v>
      </c>
      <c r="Z25" s="636">
        <v>2432480</v>
      </c>
      <c r="AA25" s="12"/>
      <c r="AB25" s="3"/>
    </row>
    <row r="26" spans="1:28" ht="29.25" customHeight="1">
      <c r="A26" s="64"/>
      <c r="B26" s="122"/>
      <c r="C26" s="123"/>
      <c r="D26" s="239"/>
      <c r="E26" s="139"/>
      <c r="F26" s="140"/>
      <c r="G26" s="141"/>
      <c r="H26" s="142"/>
      <c r="I26" s="142"/>
      <c r="J26" s="806" t="s">
        <v>199</v>
      </c>
      <c r="K26" s="806"/>
      <c r="L26" s="806"/>
      <c r="M26" s="806"/>
      <c r="N26" s="807"/>
      <c r="O26" s="78">
        <v>1</v>
      </c>
      <c r="P26" s="79">
        <v>4</v>
      </c>
      <c r="Q26" s="124" t="s">
        <v>268</v>
      </c>
      <c r="R26" s="145" t="s">
        <v>259</v>
      </c>
      <c r="S26" s="146" t="s">
        <v>155</v>
      </c>
      <c r="T26" s="145" t="s">
        <v>158</v>
      </c>
      <c r="U26" s="147" t="s">
        <v>267</v>
      </c>
      <c r="V26" s="111" t="s">
        <v>195</v>
      </c>
      <c r="W26" s="125"/>
      <c r="X26" s="633">
        <v>1387109</v>
      </c>
      <c r="Y26" s="633">
        <v>1142900</v>
      </c>
      <c r="Z26" s="633">
        <v>1046125.09</v>
      </c>
      <c r="AA26" s="12"/>
      <c r="AB26" s="3"/>
    </row>
    <row r="27" spans="1:28" ht="29.25" customHeight="1">
      <c r="A27" s="64"/>
      <c r="B27" s="122"/>
      <c r="C27" s="123"/>
      <c r="D27" s="239"/>
      <c r="E27" s="139"/>
      <c r="F27" s="622"/>
      <c r="G27" s="141"/>
      <c r="H27" s="623"/>
      <c r="I27" s="623"/>
      <c r="J27" s="511"/>
      <c r="K27" s="511"/>
      <c r="L27" s="511"/>
      <c r="M27" s="624" t="s">
        <v>576</v>
      </c>
      <c r="N27" s="512"/>
      <c r="O27" s="85">
        <v>1</v>
      </c>
      <c r="P27" s="86">
        <v>6</v>
      </c>
      <c r="Q27" s="679"/>
      <c r="R27" s="559">
        <v>75</v>
      </c>
      <c r="S27" s="146">
        <v>0</v>
      </c>
      <c r="T27" s="145">
        <v>0</v>
      </c>
      <c r="U27" s="147">
        <v>0</v>
      </c>
      <c r="V27" s="158"/>
      <c r="W27" s="125"/>
      <c r="X27" s="633">
        <v>37819.040000000001</v>
      </c>
      <c r="Y27" s="633">
        <v>0</v>
      </c>
      <c r="Z27" s="633">
        <v>0</v>
      </c>
      <c r="AA27" s="12"/>
      <c r="AB27" s="3"/>
    </row>
    <row r="28" spans="1:28" ht="29.25" customHeight="1">
      <c r="A28" s="64"/>
      <c r="B28" s="122"/>
      <c r="C28" s="123"/>
      <c r="D28" s="239"/>
      <c r="E28" s="139"/>
      <c r="F28" s="622"/>
      <c r="G28" s="141"/>
      <c r="H28" s="623"/>
      <c r="I28" s="623"/>
      <c r="J28" s="511"/>
      <c r="K28" s="511"/>
      <c r="L28" s="511"/>
      <c r="M28" s="624" t="s">
        <v>581</v>
      </c>
      <c r="N28" s="512"/>
      <c r="O28" s="78">
        <v>1</v>
      </c>
      <c r="P28" s="79">
        <v>6</v>
      </c>
      <c r="Q28" s="124"/>
      <c r="R28" s="145">
        <v>75</v>
      </c>
      <c r="S28" s="146">
        <v>0</v>
      </c>
      <c r="T28" s="145">
        <v>0</v>
      </c>
      <c r="U28" s="147">
        <v>61002</v>
      </c>
      <c r="V28" s="682">
        <v>540</v>
      </c>
      <c r="W28" s="125"/>
      <c r="X28" s="633">
        <v>37819.040000000001</v>
      </c>
      <c r="Y28" s="633">
        <v>0</v>
      </c>
      <c r="Z28" s="633">
        <v>0</v>
      </c>
      <c r="AA28" s="12"/>
      <c r="AB28" s="3"/>
    </row>
    <row r="29" spans="1:28" ht="29.25" customHeight="1">
      <c r="A29" s="64"/>
      <c r="B29" s="122"/>
      <c r="C29" s="123"/>
      <c r="D29" s="239"/>
      <c r="E29" s="139"/>
      <c r="F29" s="140"/>
      <c r="G29" s="141"/>
      <c r="H29" s="142"/>
      <c r="I29" s="142"/>
      <c r="J29" s="511"/>
      <c r="K29" s="511"/>
      <c r="L29" s="511"/>
      <c r="M29" s="548" t="s">
        <v>132</v>
      </c>
      <c r="N29" s="512"/>
      <c r="O29" s="524">
        <v>1</v>
      </c>
      <c r="P29" s="525">
        <v>13</v>
      </c>
      <c r="Q29" s="124"/>
      <c r="R29" s="378"/>
      <c r="S29" s="379"/>
      <c r="T29" s="378"/>
      <c r="U29" s="380"/>
      <c r="V29" s="158"/>
      <c r="W29" s="125"/>
      <c r="X29" s="638">
        <v>3605700</v>
      </c>
      <c r="Y29" s="638">
        <f>Y30</f>
        <v>3067985.78</v>
      </c>
      <c r="Z29" s="639">
        <v>3024398.2</v>
      </c>
      <c r="AA29" s="12"/>
      <c r="AB29" s="3"/>
    </row>
    <row r="30" spans="1:28" ht="54" customHeight="1">
      <c r="A30" s="64"/>
      <c r="B30" s="122"/>
      <c r="C30" s="123"/>
      <c r="D30" s="239"/>
      <c r="E30" s="139"/>
      <c r="F30" s="140"/>
      <c r="G30" s="141"/>
      <c r="H30" s="142"/>
      <c r="I30" s="142"/>
      <c r="J30" s="511"/>
      <c r="K30" s="511"/>
      <c r="L30" s="511"/>
      <c r="M30" s="144" t="s">
        <v>404</v>
      </c>
      <c r="N30" s="512"/>
      <c r="O30" s="385">
        <v>1</v>
      </c>
      <c r="P30" s="386">
        <v>13</v>
      </c>
      <c r="Q30" s="124"/>
      <c r="R30" s="387">
        <v>86</v>
      </c>
      <c r="S30" s="388">
        <v>0</v>
      </c>
      <c r="T30" s="387">
        <v>0</v>
      </c>
      <c r="U30" s="389">
        <v>0</v>
      </c>
      <c r="V30" s="111"/>
      <c r="W30" s="125"/>
      <c r="X30" s="640">
        <v>3605700</v>
      </c>
      <c r="Y30" s="640">
        <v>3067985.78</v>
      </c>
      <c r="Z30" s="641">
        <v>3024398.2</v>
      </c>
      <c r="AA30" s="12"/>
      <c r="AB30" s="3"/>
    </row>
    <row r="31" spans="1:28" ht="37.200000000000003" customHeight="1">
      <c r="A31" s="64"/>
      <c r="B31" s="122"/>
      <c r="C31" s="123"/>
      <c r="D31" s="239"/>
      <c r="E31" s="139"/>
      <c r="F31" s="140"/>
      <c r="G31" s="141"/>
      <c r="H31" s="142"/>
      <c r="I31" s="142"/>
      <c r="J31" s="511"/>
      <c r="K31" s="511"/>
      <c r="L31" s="511"/>
      <c r="M31" s="144" t="s">
        <v>429</v>
      </c>
      <c r="N31" s="512"/>
      <c r="O31" s="385">
        <v>1</v>
      </c>
      <c r="P31" s="386">
        <v>13</v>
      </c>
      <c r="Q31" s="124"/>
      <c r="R31" s="387">
        <v>86</v>
      </c>
      <c r="S31" s="388">
        <v>0</v>
      </c>
      <c r="T31" s="387">
        <v>3</v>
      </c>
      <c r="U31" s="389">
        <v>70003</v>
      </c>
      <c r="V31" s="111"/>
      <c r="W31" s="125"/>
      <c r="X31" s="606">
        <v>2560464.1</v>
      </c>
      <c r="Y31" s="606">
        <v>2560464.1</v>
      </c>
      <c r="Z31" s="606">
        <v>2560464.1</v>
      </c>
      <c r="AA31" s="12"/>
      <c r="AB31" s="3"/>
    </row>
    <row r="32" spans="1:28" ht="29.25" customHeight="1">
      <c r="A32" s="64"/>
      <c r="B32" s="122"/>
      <c r="C32" s="123"/>
      <c r="D32" s="239"/>
      <c r="E32" s="139"/>
      <c r="F32" s="140"/>
      <c r="G32" s="141"/>
      <c r="H32" s="142"/>
      <c r="I32" s="142"/>
      <c r="J32" s="511"/>
      <c r="K32" s="511"/>
      <c r="L32" s="511"/>
      <c r="M32" s="511" t="s">
        <v>147</v>
      </c>
      <c r="N32" s="512"/>
      <c r="O32" s="385">
        <v>1</v>
      </c>
      <c r="P32" s="386">
        <v>13</v>
      </c>
      <c r="Q32" s="124"/>
      <c r="R32" s="387">
        <v>86</v>
      </c>
      <c r="S32" s="388">
        <v>0</v>
      </c>
      <c r="T32" s="387">
        <v>3</v>
      </c>
      <c r="U32" s="389">
        <v>70003</v>
      </c>
      <c r="V32" s="158">
        <v>110</v>
      </c>
      <c r="W32" s="125"/>
      <c r="X32" s="642">
        <v>2927700</v>
      </c>
      <c r="Y32" s="642">
        <v>2927700</v>
      </c>
      <c r="Z32" s="643">
        <v>2927700</v>
      </c>
      <c r="AA32" s="12"/>
      <c r="AB32" s="3"/>
    </row>
    <row r="33" spans="1:28" ht="29.25" customHeight="1">
      <c r="A33" s="64"/>
      <c r="B33" s="122"/>
      <c r="C33" s="123"/>
      <c r="D33" s="239"/>
      <c r="E33" s="139"/>
      <c r="F33" s="140"/>
      <c r="G33" s="141"/>
      <c r="H33" s="142"/>
      <c r="I33" s="142"/>
      <c r="J33" s="511"/>
      <c r="K33" s="511"/>
      <c r="L33" s="511"/>
      <c r="M33" s="144" t="s">
        <v>199</v>
      </c>
      <c r="N33" s="512"/>
      <c r="O33" s="385">
        <v>1</v>
      </c>
      <c r="P33" s="386">
        <v>13</v>
      </c>
      <c r="Q33" s="124"/>
      <c r="R33" s="387">
        <v>86</v>
      </c>
      <c r="S33" s="388">
        <v>0</v>
      </c>
      <c r="T33" s="387">
        <v>3</v>
      </c>
      <c r="U33" s="389">
        <v>70003</v>
      </c>
      <c r="V33" s="111">
        <v>240</v>
      </c>
      <c r="W33" s="125"/>
      <c r="X33" s="642">
        <v>255000</v>
      </c>
      <c r="Y33" s="642">
        <v>63785.7</v>
      </c>
      <c r="Z33" s="643">
        <v>87198.2</v>
      </c>
      <c r="AA33" s="12"/>
      <c r="AB33" s="3"/>
    </row>
    <row r="34" spans="1:28" ht="29.25" customHeight="1">
      <c r="A34" s="64"/>
      <c r="B34" s="122"/>
      <c r="C34" s="123"/>
      <c r="D34" s="239"/>
      <c r="E34" s="139"/>
      <c r="F34" s="140"/>
      <c r="G34" s="141"/>
      <c r="H34" s="142"/>
      <c r="I34" s="142"/>
      <c r="J34" s="511"/>
      <c r="K34" s="511"/>
      <c r="L34" s="511"/>
      <c r="M34" s="144" t="s">
        <v>148</v>
      </c>
      <c r="N34" s="512"/>
      <c r="O34" s="385">
        <v>1</v>
      </c>
      <c r="P34" s="386">
        <v>13</v>
      </c>
      <c r="Q34" s="124"/>
      <c r="R34" s="387">
        <v>86</v>
      </c>
      <c r="S34" s="388">
        <v>0</v>
      </c>
      <c r="T34" s="387">
        <v>3</v>
      </c>
      <c r="U34" s="389">
        <v>70003</v>
      </c>
      <c r="V34" s="668">
        <v>850</v>
      </c>
      <c r="W34" s="125"/>
      <c r="X34" s="642">
        <v>15000</v>
      </c>
      <c r="Y34" s="642">
        <v>5000</v>
      </c>
      <c r="Z34" s="643">
        <v>5000</v>
      </c>
      <c r="AA34" s="12"/>
      <c r="AB34" s="3"/>
    </row>
    <row r="35" spans="1:28" ht="29.25" customHeight="1">
      <c r="A35" s="64"/>
      <c r="B35" s="122"/>
      <c r="C35" s="123"/>
      <c r="D35" s="239"/>
      <c r="E35" s="139"/>
      <c r="F35" s="140"/>
      <c r="G35" s="141"/>
      <c r="H35" s="142"/>
      <c r="I35" s="142"/>
      <c r="J35" s="511"/>
      <c r="K35" s="511"/>
      <c r="L35" s="511"/>
      <c r="M35" s="144" t="s">
        <v>148</v>
      </c>
      <c r="N35" s="512"/>
      <c r="O35" s="385">
        <v>1</v>
      </c>
      <c r="P35" s="386">
        <v>13</v>
      </c>
      <c r="Q35" s="124"/>
      <c r="R35" s="387">
        <v>75</v>
      </c>
      <c r="S35" s="388" t="s">
        <v>155</v>
      </c>
      <c r="T35" s="387">
        <v>0</v>
      </c>
      <c r="U35" s="389">
        <v>90004</v>
      </c>
      <c r="V35" s="668">
        <v>850</v>
      </c>
      <c r="W35" s="125"/>
      <c r="X35" s="640">
        <v>4500</v>
      </c>
      <c r="Y35" s="640">
        <v>3500</v>
      </c>
      <c r="Z35" s="644">
        <v>3500</v>
      </c>
      <c r="AA35" s="12"/>
      <c r="AB35" s="3"/>
    </row>
    <row r="36" spans="1:28" ht="29.25" customHeight="1">
      <c r="A36" s="64"/>
      <c r="B36" s="122"/>
      <c r="C36" s="123"/>
      <c r="D36" s="239"/>
      <c r="E36" s="139"/>
      <c r="F36" s="622"/>
      <c r="G36" s="141"/>
      <c r="H36" s="623"/>
      <c r="I36" s="623"/>
      <c r="J36" s="511"/>
      <c r="K36" s="511"/>
      <c r="L36" s="511"/>
      <c r="M36" s="624" t="s">
        <v>556</v>
      </c>
      <c r="N36" s="512"/>
      <c r="O36" s="385">
        <v>1</v>
      </c>
      <c r="P36" s="386">
        <v>13</v>
      </c>
      <c r="Q36" s="124"/>
      <c r="R36" s="387">
        <v>86</v>
      </c>
      <c r="S36" s="388">
        <v>0</v>
      </c>
      <c r="T36" s="387">
        <v>7</v>
      </c>
      <c r="U36" s="389">
        <v>95555</v>
      </c>
      <c r="V36" s="669">
        <v>850</v>
      </c>
      <c r="W36" s="125"/>
      <c r="X36" s="606">
        <v>291000</v>
      </c>
      <c r="Y36" s="606">
        <v>0</v>
      </c>
      <c r="Z36" s="606">
        <v>0</v>
      </c>
      <c r="AA36" s="12"/>
      <c r="AB36" s="3"/>
    </row>
    <row r="37" spans="1:28" ht="29.25" customHeight="1">
      <c r="A37" s="64"/>
      <c r="B37" s="122"/>
      <c r="C37" s="123"/>
      <c r="D37" s="239"/>
      <c r="E37" s="139"/>
      <c r="F37" s="140"/>
      <c r="G37" s="141"/>
      <c r="H37" s="142"/>
      <c r="I37" s="142"/>
      <c r="J37" s="511"/>
      <c r="K37" s="511"/>
      <c r="L37" s="511"/>
      <c r="M37" s="511" t="s">
        <v>148</v>
      </c>
      <c r="N37" s="512"/>
      <c r="O37" s="385">
        <v>1</v>
      </c>
      <c r="P37" s="386">
        <v>13</v>
      </c>
      <c r="Q37" s="124"/>
      <c r="R37" s="387">
        <v>75</v>
      </c>
      <c r="S37" s="388" t="s">
        <v>155</v>
      </c>
      <c r="T37" s="387">
        <v>0</v>
      </c>
      <c r="U37" s="389">
        <v>90010</v>
      </c>
      <c r="V37" s="620">
        <v>850</v>
      </c>
      <c r="W37" s="125"/>
      <c r="X37" s="642">
        <v>7680.96</v>
      </c>
      <c r="Y37" s="642">
        <v>1000</v>
      </c>
      <c r="Z37" s="643">
        <v>1000</v>
      </c>
      <c r="AA37" s="12"/>
      <c r="AB37" s="3"/>
    </row>
    <row r="38" spans="1:28" ht="15" customHeight="1">
      <c r="A38" s="64"/>
      <c r="B38" s="122"/>
      <c r="C38" s="123"/>
      <c r="D38" s="808" t="s">
        <v>266</v>
      </c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151">
        <v>2</v>
      </c>
      <c r="P38" s="152" t="s">
        <v>305</v>
      </c>
      <c r="Q38" s="124" t="s">
        <v>305</v>
      </c>
      <c r="R38" s="240" t="s">
        <v>305</v>
      </c>
      <c r="S38" s="241" t="s">
        <v>305</v>
      </c>
      <c r="T38" s="240" t="s">
        <v>305</v>
      </c>
      <c r="U38" s="242" t="s">
        <v>305</v>
      </c>
      <c r="V38" s="500" t="s">
        <v>305</v>
      </c>
      <c r="W38" s="125"/>
      <c r="X38" s="645">
        <f>X39</f>
        <v>224842</v>
      </c>
      <c r="Y38" s="645">
        <f t="shared" ref="Y38:Z41" si="2">Y39</f>
        <v>224842</v>
      </c>
      <c r="Z38" s="646">
        <f t="shared" si="2"/>
        <v>224842</v>
      </c>
      <c r="AA38" s="12"/>
      <c r="AB38" s="3"/>
    </row>
    <row r="39" spans="1:28" ht="15" customHeight="1">
      <c r="A39" s="64"/>
      <c r="B39" s="122"/>
      <c r="C39" s="123"/>
      <c r="D39" s="234"/>
      <c r="E39" s="798" t="s">
        <v>265</v>
      </c>
      <c r="F39" s="799"/>
      <c r="G39" s="799"/>
      <c r="H39" s="799"/>
      <c r="I39" s="799"/>
      <c r="J39" s="799"/>
      <c r="K39" s="799"/>
      <c r="L39" s="799"/>
      <c r="M39" s="799"/>
      <c r="N39" s="802"/>
      <c r="O39" s="177">
        <v>2</v>
      </c>
      <c r="P39" s="178">
        <v>3</v>
      </c>
      <c r="Q39" s="173" t="s">
        <v>305</v>
      </c>
      <c r="R39" s="179" t="s">
        <v>305</v>
      </c>
      <c r="S39" s="180" t="s">
        <v>305</v>
      </c>
      <c r="T39" s="179" t="s">
        <v>305</v>
      </c>
      <c r="U39" s="181" t="s">
        <v>305</v>
      </c>
      <c r="V39" s="182" t="s">
        <v>305</v>
      </c>
      <c r="W39" s="175"/>
      <c r="X39" s="647">
        <v>224842</v>
      </c>
      <c r="Y39" s="647">
        <v>224842</v>
      </c>
      <c r="Z39" s="647">
        <v>224842</v>
      </c>
      <c r="AA39" s="12"/>
      <c r="AB39" s="3"/>
    </row>
    <row r="40" spans="1:28" ht="45.75" customHeight="1">
      <c r="A40" s="64"/>
      <c r="B40" s="122"/>
      <c r="C40" s="123"/>
      <c r="D40" s="234"/>
      <c r="E40" s="126"/>
      <c r="F40" s="788" t="s">
        <v>418</v>
      </c>
      <c r="G40" s="788"/>
      <c r="H40" s="790"/>
      <c r="I40" s="790"/>
      <c r="J40" s="790"/>
      <c r="K40" s="790"/>
      <c r="L40" s="790"/>
      <c r="M40" s="790"/>
      <c r="N40" s="791"/>
      <c r="O40" s="127">
        <v>2</v>
      </c>
      <c r="P40" s="128">
        <v>3</v>
      </c>
      <c r="Q40" s="124" t="s">
        <v>263</v>
      </c>
      <c r="R40" s="129" t="s">
        <v>259</v>
      </c>
      <c r="S40" s="130" t="s">
        <v>155</v>
      </c>
      <c r="T40" s="129" t="s">
        <v>154</v>
      </c>
      <c r="U40" s="131" t="s">
        <v>153</v>
      </c>
      <c r="V40" s="132" t="s">
        <v>305</v>
      </c>
      <c r="W40" s="125"/>
      <c r="X40" s="636">
        <f>X41</f>
        <v>219564</v>
      </c>
      <c r="Y40" s="636">
        <f t="shared" si="2"/>
        <v>219564</v>
      </c>
      <c r="Z40" s="649">
        <f t="shared" si="2"/>
        <v>219564</v>
      </c>
      <c r="AA40" s="12"/>
      <c r="AB40" s="3"/>
    </row>
    <row r="41" spans="1:28" ht="29.25" customHeight="1">
      <c r="A41" s="64"/>
      <c r="B41" s="122"/>
      <c r="C41" s="123"/>
      <c r="D41" s="234"/>
      <c r="E41" s="135"/>
      <c r="F41" s="136"/>
      <c r="G41" s="137"/>
      <c r="H41" s="788" t="s">
        <v>262</v>
      </c>
      <c r="I41" s="790"/>
      <c r="J41" s="790"/>
      <c r="K41" s="790"/>
      <c r="L41" s="790"/>
      <c r="M41" s="790"/>
      <c r="N41" s="791"/>
      <c r="O41" s="127">
        <v>2</v>
      </c>
      <c r="P41" s="128">
        <v>3</v>
      </c>
      <c r="Q41" s="124" t="s">
        <v>261</v>
      </c>
      <c r="R41" s="129" t="s">
        <v>259</v>
      </c>
      <c r="S41" s="130" t="s">
        <v>155</v>
      </c>
      <c r="T41" s="129" t="s">
        <v>258</v>
      </c>
      <c r="U41" s="131" t="s">
        <v>153</v>
      </c>
      <c r="V41" s="132" t="s">
        <v>305</v>
      </c>
      <c r="W41" s="125"/>
      <c r="X41" s="636">
        <f>X42</f>
        <v>219564</v>
      </c>
      <c r="Y41" s="636">
        <f t="shared" si="2"/>
        <v>219564</v>
      </c>
      <c r="Z41" s="649">
        <f t="shared" si="2"/>
        <v>219564</v>
      </c>
      <c r="AA41" s="12"/>
      <c r="AB41" s="3"/>
    </row>
    <row r="42" spans="1:28" ht="29.25" customHeight="1">
      <c r="A42" s="64"/>
      <c r="B42" s="122"/>
      <c r="C42" s="123"/>
      <c r="D42" s="234"/>
      <c r="E42" s="135"/>
      <c r="F42" s="148"/>
      <c r="G42" s="149"/>
      <c r="H42" s="138"/>
      <c r="I42" s="788" t="s">
        <v>309</v>
      </c>
      <c r="J42" s="790"/>
      <c r="K42" s="790"/>
      <c r="L42" s="790"/>
      <c r="M42" s="790"/>
      <c r="N42" s="791"/>
      <c r="O42" s="127">
        <v>2</v>
      </c>
      <c r="P42" s="128">
        <v>3</v>
      </c>
      <c r="Q42" s="124" t="s">
        <v>260</v>
      </c>
      <c r="R42" s="129" t="s">
        <v>259</v>
      </c>
      <c r="S42" s="130" t="s">
        <v>155</v>
      </c>
      <c r="T42" s="129" t="s">
        <v>258</v>
      </c>
      <c r="U42" s="131" t="s">
        <v>257</v>
      </c>
      <c r="V42" s="132" t="s">
        <v>305</v>
      </c>
      <c r="W42" s="125"/>
      <c r="X42" s="636">
        <f>X43</f>
        <v>219564</v>
      </c>
      <c r="Y42" s="636">
        <f>Y43</f>
        <v>219564</v>
      </c>
      <c r="Z42" s="649">
        <f>Z43</f>
        <v>219564</v>
      </c>
      <c r="AA42" s="12"/>
      <c r="AB42" s="3"/>
    </row>
    <row r="43" spans="1:28" ht="29.25" customHeight="1">
      <c r="A43" s="64"/>
      <c r="B43" s="122"/>
      <c r="C43" s="123"/>
      <c r="D43" s="234"/>
      <c r="E43" s="135"/>
      <c r="F43" s="148"/>
      <c r="G43" s="149"/>
      <c r="H43" s="150"/>
      <c r="I43" s="138"/>
      <c r="J43" s="792" t="s">
        <v>252</v>
      </c>
      <c r="K43" s="792"/>
      <c r="L43" s="792"/>
      <c r="M43" s="792"/>
      <c r="N43" s="793"/>
      <c r="O43" s="127">
        <v>2</v>
      </c>
      <c r="P43" s="128">
        <v>3</v>
      </c>
      <c r="Q43" s="124" t="s">
        <v>260</v>
      </c>
      <c r="R43" s="129" t="s">
        <v>259</v>
      </c>
      <c r="S43" s="130" t="s">
        <v>155</v>
      </c>
      <c r="T43" s="129" t="s">
        <v>258</v>
      </c>
      <c r="U43" s="131" t="s">
        <v>257</v>
      </c>
      <c r="V43" s="132" t="s">
        <v>248</v>
      </c>
      <c r="W43" s="125"/>
      <c r="X43" s="636">
        <v>219564</v>
      </c>
      <c r="Y43" s="636">
        <v>219564</v>
      </c>
      <c r="Z43" s="636">
        <v>219564</v>
      </c>
      <c r="AA43" s="12"/>
      <c r="AB43" s="3"/>
    </row>
    <row r="44" spans="1:28" ht="29.25" customHeight="1">
      <c r="A44" s="64"/>
      <c r="B44" s="122"/>
      <c r="C44" s="123"/>
      <c r="D44" s="239"/>
      <c r="E44" s="139"/>
      <c r="F44" s="140"/>
      <c r="G44" s="141"/>
      <c r="H44" s="142"/>
      <c r="I44" s="142"/>
      <c r="J44" s="806" t="s">
        <v>199</v>
      </c>
      <c r="K44" s="806"/>
      <c r="L44" s="806"/>
      <c r="M44" s="806"/>
      <c r="N44" s="807"/>
      <c r="O44" s="78">
        <v>2</v>
      </c>
      <c r="P44" s="79">
        <v>3</v>
      </c>
      <c r="Q44" s="124" t="s">
        <v>260</v>
      </c>
      <c r="R44" s="145" t="s">
        <v>259</v>
      </c>
      <c r="S44" s="146" t="s">
        <v>155</v>
      </c>
      <c r="T44" s="145" t="s">
        <v>258</v>
      </c>
      <c r="U44" s="147" t="s">
        <v>257</v>
      </c>
      <c r="V44" s="111" t="s">
        <v>195</v>
      </c>
      <c r="W44" s="125"/>
      <c r="X44" s="642">
        <v>5278</v>
      </c>
      <c r="Y44" s="642">
        <v>5278</v>
      </c>
      <c r="Z44" s="642">
        <v>5278</v>
      </c>
      <c r="AA44" s="12"/>
      <c r="AB44" s="3"/>
    </row>
    <row r="45" spans="1:28" ht="29.25" customHeight="1">
      <c r="A45" s="64"/>
      <c r="B45" s="122"/>
      <c r="C45" s="123"/>
      <c r="D45" s="794" t="s">
        <v>256</v>
      </c>
      <c r="E45" s="795"/>
      <c r="F45" s="795"/>
      <c r="G45" s="795"/>
      <c r="H45" s="795"/>
      <c r="I45" s="795"/>
      <c r="J45" s="796"/>
      <c r="K45" s="796"/>
      <c r="L45" s="796"/>
      <c r="M45" s="796"/>
      <c r="N45" s="797"/>
      <c r="O45" s="151">
        <v>3</v>
      </c>
      <c r="P45" s="152" t="s">
        <v>305</v>
      </c>
      <c r="Q45" s="124" t="s">
        <v>305</v>
      </c>
      <c r="R45" s="240" t="s">
        <v>305</v>
      </c>
      <c r="S45" s="241" t="s">
        <v>305</v>
      </c>
      <c r="T45" s="240" t="s">
        <v>305</v>
      </c>
      <c r="U45" s="242" t="s">
        <v>305</v>
      </c>
      <c r="V45" s="153" t="s">
        <v>305</v>
      </c>
      <c r="W45" s="125"/>
      <c r="X45" s="645">
        <f>X46+X53</f>
        <v>58900</v>
      </c>
      <c r="Y45" s="645">
        <f>Y46+Y53</f>
        <v>58900</v>
      </c>
      <c r="Z45" s="646">
        <f>Z46+Z53</f>
        <v>58900</v>
      </c>
      <c r="AA45" s="12"/>
      <c r="AB45" s="3"/>
    </row>
    <row r="46" spans="1:28" ht="15" customHeight="1">
      <c r="A46" s="64"/>
      <c r="B46" s="122"/>
      <c r="C46" s="123"/>
      <c r="D46" s="234"/>
      <c r="E46" s="803" t="s">
        <v>255</v>
      </c>
      <c r="F46" s="804"/>
      <c r="G46" s="804"/>
      <c r="H46" s="804"/>
      <c r="I46" s="804"/>
      <c r="J46" s="804"/>
      <c r="K46" s="804"/>
      <c r="L46" s="804"/>
      <c r="M46" s="804"/>
      <c r="N46" s="805"/>
      <c r="O46" s="212">
        <v>3</v>
      </c>
      <c r="P46" s="213">
        <v>4</v>
      </c>
      <c r="Q46" s="214" t="s">
        <v>305</v>
      </c>
      <c r="R46" s="215" t="s">
        <v>305</v>
      </c>
      <c r="S46" s="216" t="s">
        <v>305</v>
      </c>
      <c r="T46" s="215" t="s">
        <v>305</v>
      </c>
      <c r="U46" s="217" t="s">
        <v>305</v>
      </c>
      <c r="V46" s="218" t="s">
        <v>305</v>
      </c>
      <c r="W46" s="219"/>
      <c r="X46" s="650">
        <f t="shared" ref="X46:Z47" si="3">X47</f>
        <v>8900</v>
      </c>
      <c r="Y46" s="650">
        <f t="shared" si="3"/>
        <v>8900</v>
      </c>
      <c r="Z46" s="651">
        <f t="shared" si="3"/>
        <v>8900</v>
      </c>
      <c r="AA46" s="12"/>
      <c r="AB46" s="3"/>
    </row>
    <row r="47" spans="1:28" ht="15" customHeight="1">
      <c r="A47" s="64"/>
      <c r="B47" s="122"/>
      <c r="C47" s="123"/>
      <c r="D47" s="234"/>
      <c r="E47" s="208"/>
      <c r="F47" s="824" t="s">
        <v>254</v>
      </c>
      <c r="G47" s="816"/>
      <c r="H47" s="816"/>
      <c r="I47" s="817"/>
      <c r="J47" s="817"/>
      <c r="K47" s="817"/>
      <c r="L47" s="817"/>
      <c r="M47" s="817"/>
      <c r="N47" s="818"/>
      <c r="O47" s="204">
        <v>3</v>
      </c>
      <c r="P47" s="203">
        <v>4</v>
      </c>
      <c r="Q47" s="191" t="s">
        <v>253</v>
      </c>
      <c r="R47" s="201" t="s">
        <v>246</v>
      </c>
      <c r="S47" s="202" t="s">
        <v>155</v>
      </c>
      <c r="T47" s="201" t="s">
        <v>154</v>
      </c>
      <c r="U47" s="200" t="s">
        <v>153</v>
      </c>
      <c r="V47" s="199" t="s">
        <v>305</v>
      </c>
      <c r="W47" s="186"/>
      <c r="X47" s="652">
        <f t="shared" si="3"/>
        <v>8900</v>
      </c>
      <c r="Y47" s="652">
        <f t="shared" si="3"/>
        <v>8900</v>
      </c>
      <c r="Z47" s="653">
        <f t="shared" si="3"/>
        <v>8900</v>
      </c>
      <c r="AA47" s="12"/>
      <c r="AB47" s="3"/>
    </row>
    <row r="48" spans="1:28" ht="102" customHeight="1">
      <c r="A48" s="64"/>
      <c r="B48" s="122"/>
      <c r="C48" s="123"/>
      <c r="D48" s="234"/>
      <c r="E48" s="198"/>
      <c r="F48" s="211"/>
      <c r="G48" s="207"/>
      <c r="H48" s="194"/>
      <c r="I48" s="816" t="s">
        <v>295</v>
      </c>
      <c r="J48" s="817"/>
      <c r="K48" s="817"/>
      <c r="L48" s="817"/>
      <c r="M48" s="817"/>
      <c r="N48" s="818"/>
      <c r="O48" s="204">
        <v>3</v>
      </c>
      <c r="P48" s="203">
        <v>4</v>
      </c>
      <c r="Q48" s="191" t="s">
        <v>311</v>
      </c>
      <c r="R48" s="201" t="s">
        <v>246</v>
      </c>
      <c r="S48" s="202" t="s">
        <v>155</v>
      </c>
      <c r="T48" s="201" t="s">
        <v>154</v>
      </c>
      <c r="U48" s="200" t="s">
        <v>312</v>
      </c>
      <c r="V48" s="199" t="s">
        <v>305</v>
      </c>
      <c r="W48" s="186"/>
      <c r="X48" s="652">
        <f>X50</f>
        <v>8900</v>
      </c>
      <c r="Y48" s="652">
        <f>Y50</f>
        <v>8900</v>
      </c>
      <c r="Z48" s="653">
        <f>Z50</f>
        <v>8900</v>
      </c>
      <c r="AA48" s="12"/>
      <c r="AB48" s="3"/>
    </row>
    <row r="49" spans="1:28" ht="29.25" customHeight="1">
      <c r="A49" s="64"/>
      <c r="B49" s="122"/>
      <c r="C49" s="123"/>
      <c r="D49" s="234"/>
      <c r="E49" s="198"/>
      <c r="F49" s="197"/>
      <c r="G49" s="196"/>
      <c r="H49" s="195"/>
      <c r="I49" s="194"/>
      <c r="J49" s="819" t="s">
        <v>252</v>
      </c>
      <c r="K49" s="819"/>
      <c r="L49" s="819"/>
      <c r="M49" s="819"/>
      <c r="N49" s="820"/>
      <c r="O49" s="204">
        <v>3</v>
      </c>
      <c r="P49" s="203">
        <v>4</v>
      </c>
      <c r="Q49" s="191" t="s">
        <v>311</v>
      </c>
      <c r="R49" s="201" t="s">
        <v>246</v>
      </c>
      <c r="S49" s="202" t="s">
        <v>155</v>
      </c>
      <c r="T49" s="201" t="s">
        <v>154</v>
      </c>
      <c r="U49" s="200" t="s">
        <v>312</v>
      </c>
      <c r="V49" s="199" t="s">
        <v>248</v>
      </c>
      <c r="W49" s="186"/>
      <c r="X49" s="652">
        <v>0</v>
      </c>
      <c r="Y49" s="652">
        <v>0</v>
      </c>
      <c r="Z49" s="653">
        <v>0</v>
      </c>
      <c r="AA49" s="12"/>
      <c r="AB49" s="3"/>
    </row>
    <row r="50" spans="1:28" ht="29.25" customHeight="1">
      <c r="A50" s="64"/>
      <c r="B50" s="122"/>
      <c r="C50" s="123"/>
      <c r="D50" s="239"/>
      <c r="E50" s="209"/>
      <c r="F50" s="206"/>
      <c r="G50" s="210"/>
      <c r="H50" s="205"/>
      <c r="I50" s="205"/>
      <c r="J50" s="822" t="s">
        <v>199</v>
      </c>
      <c r="K50" s="822"/>
      <c r="L50" s="822"/>
      <c r="M50" s="822"/>
      <c r="N50" s="823"/>
      <c r="O50" s="193">
        <v>3</v>
      </c>
      <c r="P50" s="192">
        <v>4</v>
      </c>
      <c r="Q50" s="191" t="s">
        <v>311</v>
      </c>
      <c r="R50" s="189" t="s">
        <v>246</v>
      </c>
      <c r="S50" s="190" t="s">
        <v>155</v>
      </c>
      <c r="T50" s="189" t="s">
        <v>154</v>
      </c>
      <c r="U50" s="188" t="s">
        <v>312</v>
      </c>
      <c r="V50" s="187" t="s">
        <v>195</v>
      </c>
      <c r="W50" s="186"/>
      <c r="X50" s="654">
        <v>8900</v>
      </c>
      <c r="Y50" s="654">
        <v>8900</v>
      </c>
      <c r="Z50" s="654">
        <v>8900</v>
      </c>
      <c r="AA50" s="12"/>
      <c r="AB50" s="3"/>
    </row>
    <row r="51" spans="1:28" ht="29.25" customHeight="1">
      <c r="A51" s="64"/>
      <c r="B51" s="122"/>
      <c r="C51" s="123"/>
      <c r="D51" s="239"/>
      <c r="E51" s="209"/>
      <c r="F51" s="206"/>
      <c r="G51" s="210"/>
      <c r="H51" s="205"/>
      <c r="I51" s="205"/>
      <c r="J51" s="515"/>
      <c r="K51" s="515"/>
      <c r="L51" s="515"/>
      <c r="M51" s="588" t="s">
        <v>407</v>
      </c>
      <c r="N51" s="516"/>
      <c r="O51" s="528">
        <v>3</v>
      </c>
      <c r="P51" s="529">
        <v>10</v>
      </c>
      <c r="Q51" s="191"/>
      <c r="R51" s="387"/>
      <c r="S51" s="388"/>
      <c r="T51" s="387"/>
      <c r="U51" s="389"/>
      <c r="V51" s="187"/>
      <c r="W51" s="186"/>
      <c r="X51" s="655">
        <f>X53</f>
        <v>50000</v>
      </c>
      <c r="Y51" s="655">
        <f>Y53</f>
        <v>50000</v>
      </c>
      <c r="Z51" s="656">
        <f>Z53</f>
        <v>50000</v>
      </c>
      <c r="AA51" s="12"/>
      <c r="AB51" s="3"/>
    </row>
    <row r="52" spans="1:28" ht="54" customHeight="1">
      <c r="A52" s="64"/>
      <c r="B52" s="122"/>
      <c r="C52" s="123"/>
      <c r="D52" s="239"/>
      <c r="E52" s="209"/>
      <c r="F52" s="206"/>
      <c r="G52" s="210"/>
      <c r="H52" s="205"/>
      <c r="I52" s="205"/>
      <c r="J52" s="515"/>
      <c r="K52" s="515"/>
      <c r="L52" s="515"/>
      <c r="M52" s="589" t="s">
        <v>431</v>
      </c>
      <c r="N52" s="516"/>
      <c r="O52" s="568">
        <v>3</v>
      </c>
      <c r="P52" s="569">
        <v>10</v>
      </c>
      <c r="Q52" s="561"/>
      <c r="R52" s="387">
        <v>85</v>
      </c>
      <c r="S52" s="388">
        <v>0</v>
      </c>
      <c r="T52" s="387">
        <v>0</v>
      </c>
      <c r="U52" s="389">
        <v>0</v>
      </c>
      <c r="V52" s="187"/>
      <c r="W52" s="562"/>
      <c r="X52" s="657">
        <v>50000</v>
      </c>
      <c r="Y52" s="657">
        <v>50000</v>
      </c>
      <c r="Z52" s="658">
        <v>50000</v>
      </c>
      <c r="AA52" s="12"/>
      <c r="AB52" s="3"/>
    </row>
    <row r="53" spans="1:28" ht="29.25" customHeight="1">
      <c r="A53" s="64"/>
      <c r="B53" s="122"/>
      <c r="C53" s="123"/>
      <c r="D53" s="239"/>
      <c r="E53" s="209"/>
      <c r="F53" s="206"/>
      <c r="G53" s="210"/>
      <c r="H53" s="205"/>
      <c r="I53" s="205"/>
      <c r="J53" s="515"/>
      <c r="K53" s="515"/>
      <c r="L53" s="515"/>
      <c r="M53" s="515" t="s">
        <v>406</v>
      </c>
      <c r="N53" s="516"/>
      <c r="O53" s="204">
        <v>3</v>
      </c>
      <c r="P53" s="203">
        <v>10</v>
      </c>
      <c r="Q53" s="561" t="s">
        <v>311</v>
      </c>
      <c r="R53" s="466">
        <v>85</v>
      </c>
      <c r="S53" s="467">
        <v>9</v>
      </c>
      <c r="T53" s="466">
        <v>2</v>
      </c>
      <c r="U53" s="543">
        <v>90053</v>
      </c>
      <c r="V53" s="590"/>
      <c r="W53" s="562"/>
      <c r="X53" s="657">
        <v>50000</v>
      </c>
      <c r="Y53" s="657">
        <v>50000</v>
      </c>
      <c r="Z53" s="658">
        <v>50000</v>
      </c>
      <c r="AA53" s="12"/>
      <c r="AB53" s="3"/>
    </row>
    <row r="54" spans="1:28" ht="29.25" customHeight="1">
      <c r="A54" s="64"/>
      <c r="B54" s="122"/>
      <c r="C54" s="123"/>
      <c r="D54" s="239"/>
      <c r="E54" s="209"/>
      <c r="F54" s="206"/>
      <c r="G54" s="210"/>
      <c r="H54" s="205"/>
      <c r="I54" s="205"/>
      <c r="J54" s="515"/>
      <c r="K54" s="515"/>
      <c r="L54" s="515"/>
      <c r="M54" s="517" t="s">
        <v>199</v>
      </c>
      <c r="N54" s="516"/>
      <c r="O54" s="193">
        <v>3</v>
      </c>
      <c r="P54" s="192">
        <v>10</v>
      </c>
      <c r="Q54" s="191" t="s">
        <v>311</v>
      </c>
      <c r="R54" s="387">
        <v>85</v>
      </c>
      <c r="S54" s="388">
        <v>9</v>
      </c>
      <c r="T54" s="387">
        <v>2</v>
      </c>
      <c r="U54" s="389">
        <v>90053</v>
      </c>
      <c r="V54" s="187">
        <v>240</v>
      </c>
      <c r="W54" s="186"/>
      <c r="X54" s="657">
        <v>50000</v>
      </c>
      <c r="Y54" s="657">
        <v>50000</v>
      </c>
      <c r="Z54" s="658">
        <v>50000</v>
      </c>
      <c r="AA54" s="12"/>
      <c r="AB54" s="3"/>
    </row>
    <row r="55" spans="1:28" ht="15" customHeight="1">
      <c r="A55" s="64"/>
      <c r="B55" s="122"/>
      <c r="C55" s="123"/>
      <c r="D55" s="794" t="s">
        <v>245</v>
      </c>
      <c r="E55" s="795"/>
      <c r="F55" s="795"/>
      <c r="G55" s="795"/>
      <c r="H55" s="795"/>
      <c r="I55" s="795"/>
      <c r="J55" s="796"/>
      <c r="K55" s="796"/>
      <c r="L55" s="796"/>
      <c r="M55" s="796"/>
      <c r="N55" s="797"/>
      <c r="O55" s="151">
        <v>4</v>
      </c>
      <c r="P55" s="152" t="s">
        <v>305</v>
      </c>
      <c r="Q55" s="249" t="s">
        <v>305</v>
      </c>
      <c r="R55" s="240" t="s">
        <v>305</v>
      </c>
      <c r="S55" s="241" t="s">
        <v>305</v>
      </c>
      <c r="T55" s="240" t="s">
        <v>305</v>
      </c>
      <c r="U55" s="242" t="s">
        <v>305</v>
      </c>
      <c r="V55" s="153" t="s">
        <v>305</v>
      </c>
      <c r="W55" s="250"/>
      <c r="X55" s="645">
        <v>62123978.619999997</v>
      </c>
      <c r="Y55" s="645">
        <f>Y57+Y72</f>
        <v>3519644.96</v>
      </c>
      <c r="Z55" s="646">
        <f>Z56+Z71</f>
        <v>3746442.14</v>
      </c>
      <c r="AA55" s="12"/>
      <c r="AB55" s="3"/>
    </row>
    <row r="56" spans="1:28" ht="30" customHeight="1">
      <c r="A56" s="64"/>
      <c r="B56" s="122"/>
      <c r="C56" s="123"/>
      <c r="D56" s="234"/>
      <c r="E56" s="798" t="s">
        <v>244</v>
      </c>
      <c r="F56" s="799"/>
      <c r="G56" s="799"/>
      <c r="H56" s="799"/>
      <c r="I56" s="799"/>
      <c r="J56" s="799"/>
      <c r="K56" s="799"/>
      <c r="L56" s="799"/>
      <c r="M56" s="799"/>
      <c r="N56" s="802"/>
      <c r="O56" s="177">
        <v>4</v>
      </c>
      <c r="P56" s="178">
        <v>9</v>
      </c>
      <c r="Q56" s="173" t="s">
        <v>305</v>
      </c>
      <c r="R56" s="179" t="s">
        <v>305</v>
      </c>
      <c r="S56" s="180" t="s">
        <v>305</v>
      </c>
      <c r="T56" s="179" t="s">
        <v>305</v>
      </c>
      <c r="U56" s="181" t="s">
        <v>305</v>
      </c>
      <c r="V56" s="182" t="s">
        <v>305</v>
      </c>
      <c r="W56" s="175"/>
      <c r="X56" s="647">
        <f>X70+X57</f>
        <v>62023978.619999997</v>
      </c>
      <c r="Y56" s="647">
        <f>Y57</f>
        <v>3469644.96</v>
      </c>
      <c r="Z56" s="647">
        <f>Z57</f>
        <v>3696442.14</v>
      </c>
      <c r="AA56" s="12"/>
      <c r="AB56" s="3"/>
    </row>
    <row r="57" spans="1:28" ht="66.75" customHeight="1">
      <c r="A57" s="64"/>
      <c r="B57" s="122"/>
      <c r="C57" s="123"/>
      <c r="D57" s="234"/>
      <c r="E57" s="126"/>
      <c r="F57" s="788" t="s">
        <v>408</v>
      </c>
      <c r="G57" s="790"/>
      <c r="H57" s="790"/>
      <c r="I57" s="790"/>
      <c r="J57" s="790"/>
      <c r="K57" s="790"/>
      <c r="L57" s="790"/>
      <c r="M57" s="790"/>
      <c r="N57" s="791"/>
      <c r="O57" s="127">
        <v>4</v>
      </c>
      <c r="P57" s="128">
        <v>9</v>
      </c>
      <c r="Q57" s="124" t="s">
        <v>168</v>
      </c>
      <c r="R57" s="129" t="s">
        <v>160</v>
      </c>
      <c r="S57" s="130" t="s">
        <v>155</v>
      </c>
      <c r="T57" s="129" t="s">
        <v>154</v>
      </c>
      <c r="U57" s="131" t="s">
        <v>153</v>
      </c>
      <c r="V57" s="132" t="s">
        <v>305</v>
      </c>
      <c r="W57" s="125"/>
      <c r="X57" s="636">
        <f>X61+X63+X68+X69</f>
        <v>59572799.619999997</v>
      </c>
      <c r="Y57" s="636">
        <f>Y62</f>
        <v>3469644.96</v>
      </c>
      <c r="Z57" s="606">
        <f>Z63</f>
        <v>3696442.14</v>
      </c>
      <c r="AA57" s="12"/>
      <c r="AB57" s="3"/>
    </row>
    <row r="58" spans="1:28" ht="15" customHeight="1">
      <c r="A58" s="64"/>
      <c r="B58" s="122"/>
      <c r="C58" s="123"/>
      <c r="D58" s="234"/>
      <c r="E58" s="135"/>
      <c r="F58" s="138"/>
      <c r="G58" s="788" t="s">
        <v>243</v>
      </c>
      <c r="H58" s="790"/>
      <c r="I58" s="790"/>
      <c r="J58" s="790"/>
      <c r="K58" s="790"/>
      <c r="L58" s="790"/>
      <c r="M58" s="790"/>
      <c r="N58" s="791"/>
      <c r="O58" s="127">
        <v>4</v>
      </c>
      <c r="P58" s="128">
        <v>9</v>
      </c>
      <c r="Q58" s="124" t="s">
        <v>242</v>
      </c>
      <c r="R58" s="129" t="s">
        <v>160</v>
      </c>
      <c r="S58" s="130" t="s">
        <v>174</v>
      </c>
      <c r="T58" s="129" t="s">
        <v>154</v>
      </c>
      <c r="U58" s="131" t="s">
        <v>153</v>
      </c>
      <c r="V58" s="132" t="s">
        <v>305</v>
      </c>
      <c r="W58" s="125"/>
      <c r="X58" s="636">
        <f>X61</f>
        <v>800000</v>
      </c>
      <c r="Y58" s="636">
        <v>0</v>
      </c>
      <c r="Z58" s="606">
        <v>0</v>
      </c>
      <c r="AA58" s="12"/>
      <c r="AB58" s="3"/>
    </row>
    <row r="59" spans="1:28" ht="26.4" customHeight="1">
      <c r="A59" s="64" t="s">
        <v>548</v>
      </c>
      <c r="B59" s="122"/>
      <c r="C59" s="123"/>
      <c r="D59" s="234"/>
      <c r="E59" s="135"/>
      <c r="F59" s="138"/>
      <c r="G59" s="137"/>
      <c r="H59" s="597"/>
      <c r="I59" s="597"/>
      <c r="J59" s="597"/>
      <c r="K59" s="597"/>
      <c r="L59" s="597"/>
      <c r="M59" s="597" t="s">
        <v>545</v>
      </c>
      <c r="N59" s="598"/>
      <c r="O59" s="127">
        <v>4</v>
      </c>
      <c r="P59" s="128">
        <v>9</v>
      </c>
      <c r="Q59" s="124"/>
      <c r="R59" s="129">
        <v>85</v>
      </c>
      <c r="S59" s="130">
        <v>2</v>
      </c>
      <c r="T59" s="129">
        <v>3</v>
      </c>
      <c r="U59" s="131">
        <v>0</v>
      </c>
      <c r="V59" s="132"/>
      <c r="W59" s="125"/>
      <c r="X59" s="636">
        <f>X61</f>
        <v>800000</v>
      </c>
      <c r="Y59" s="636">
        <v>0</v>
      </c>
      <c r="Z59" s="659">
        <v>0</v>
      </c>
      <c r="AA59" s="12"/>
      <c r="AB59" s="3"/>
    </row>
    <row r="60" spans="1:28" ht="32.4" customHeight="1">
      <c r="A60" s="64"/>
      <c r="B60" s="122"/>
      <c r="C60" s="123"/>
      <c r="D60" s="234"/>
      <c r="E60" s="135"/>
      <c r="F60" s="138"/>
      <c r="G60" s="137"/>
      <c r="H60" s="597"/>
      <c r="I60" s="597"/>
      <c r="J60" s="597"/>
      <c r="K60" s="597"/>
      <c r="L60" s="597"/>
      <c r="M60" s="597" t="s">
        <v>546</v>
      </c>
      <c r="N60" s="598"/>
      <c r="O60" s="127">
        <v>4</v>
      </c>
      <c r="P60" s="128">
        <v>9</v>
      </c>
      <c r="Q60" s="124"/>
      <c r="R60" s="129">
        <v>85</v>
      </c>
      <c r="S60" s="130">
        <v>2</v>
      </c>
      <c r="T60" s="129">
        <v>3</v>
      </c>
      <c r="U60" s="131">
        <v>90047</v>
      </c>
      <c r="V60" s="132"/>
      <c r="W60" s="125"/>
      <c r="X60" s="636">
        <f>X61</f>
        <v>800000</v>
      </c>
      <c r="Y60" s="636">
        <v>0</v>
      </c>
      <c r="Z60" s="659">
        <v>0</v>
      </c>
      <c r="AA60" s="12"/>
      <c r="AB60" s="3"/>
    </row>
    <row r="61" spans="1:28" ht="21" customHeight="1">
      <c r="A61" s="64"/>
      <c r="B61" s="122"/>
      <c r="C61" s="123"/>
      <c r="D61" s="234"/>
      <c r="E61" s="135"/>
      <c r="F61" s="138"/>
      <c r="G61" s="137"/>
      <c r="H61" s="597"/>
      <c r="I61" s="597"/>
      <c r="J61" s="597"/>
      <c r="K61" s="597"/>
      <c r="L61" s="597"/>
      <c r="M61" s="597" t="s">
        <v>318</v>
      </c>
      <c r="N61" s="598"/>
      <c r="O61" s="127">
        <v>4</v>
      </c>
      <c r="P61" s="128">
        <v>9</v>
      </c>
      <c r="Q61" s="124"/>
      <c r="R61" s="129">
        <v>85</v>
      </c>
      <c r="S61" s="130">
        <v>2</v>
      </c>
      <c r="T61" s="129">
        <v>3</v>
      </c>
      <c r="U61" s="131">
        <v>90047</v>
      </c>
      <c r="V61" s="132">
        <v>400</v>
      </c>
      <c r="W61" s="125"/>
      <c r="X61" s="636">
        <v>800000</v>
      </c>
      <c r="Y61" s="636">
        <v>0</v>
      </c>
      <c r="Z61" s="606">
        <v>0</v>
      </c>
      <c r="AA61" s="12"/>
      <c r="AB61" s="3"/>
    </row>
    <row r="62" spans="1:28" ht="34.5" customHeight="1">
      <c r="A62" s="64"/>
      <c r="B62" s="122"/>
      <c r="C62" s="123"/>
      <c r="D62" s="234"/>
      <c r="E62" s="135"/>
      <c r="F62" s="148"/>
      <c r="G62" s="137"/>
      <c r="H62" s="788" t="s">
        <v>241</v>
      </c>
      <c r="I62" s="790"/>
      <c r="J62" s="790"/>
      <c r="K62" s="790"/>
      <c r="L62" s="790"/>
      <c r="M62" s="790"/>
      <c r="N62" s="791"/>
      <c r="O62" s="127">
        <v>4</v>
      </c>
      <c r="P62" s="128">
        <v>9</v>
      </c>
      <c r="Q62" s="124" t="s">
        <v>240</v>
      </c>
      <c r="R62" s="129" t="s">
        <v>160</v>
      </c>
      <c r="S62" s="130" t="s">
        <v>174</v>
      </c>
      <c r="T62" s="129" t="s">
        <v>237</v>
      </c>
      <c r="U62" s="131" t="s">
        <v>153</v>
      </c>
      <c r="V62" s="132"/>
      <c r="W62" s="125"/>
      <c r="X62" s="660">
        <v>855799.62</v>
      </c>
      <c r="Y62" s="636">
        <f t="shared" ref="Y62:Z63" si="4">Y63</f>
        <v>3469644.96</v>
      </c>
      <c r="Z62" s="649">
        <f t="shared" si="4"/>
        <v>3696442.14</v>
      </c>
      <c r="AA62" s="12"/>
      <c r="AB62" s="3"/>
    </row>
    <row r="63" spans="1:28" ht="36.75" customHeight="1">
      <c r="A63" s="64"/>
      <c r="B63" s="122"/>
      <c r="C63" s="123"/>
      <c r="D63" s="234"/>
      <c r="E63" s="135"/>
      <c r="F63" s="148"/>
      <c r="G63" s="149"/>
      <c r="H63" s="138"/>
      <c r="I63" s="788" t="s">
        <v>239</v>
      </c>
      <c r="J63" s="790"/>
      <c r="K63" s="790"/>
      <c r="L63" s="790"/>
      <c r="M63" s="790"/>
      <c r="N63" s="791"/>
      <c r="O63" s="127">
        <v>4</v>
      </c>
      <c r="P63" s="128">
        <v>9</v>
      </c>
      <c r="Q63" s="124" t="s">
        <v>238</v>
      </c>
      <c r="R63" s="129" t="s">
        <v>160</v>
      </c>
      <c r="S63" s="130" t="s">
        <v>174</v>
      </c>
      <c r="T63" s="129" t="s">
        <v>237</v>
      </c>
      <c r="U63" s="131" t="s">
        <v>236</v>
      </c>
      <c r="V63" s="132" t="s">
        <v>305</v>
      </c>
      <c r="W63" s="125"/>
      <c r="X63" s="660">
        <v>855799.62</v>
      </c>
      <c r="Y63" s="636">
        <f t="shared" si="4"/>
        <v>3469644.96</v>
      </c>
      <c r="Z63" s="649">
        <f t="shared" si="4"/>
        <v>3696442.14</v>
      </c>
      <c r="AA63" s="12"/>
      <c r="AB63" s="3"/>
    </row>
    <row r="64" spans="1:28" ht="34.5" customHeight="1">
      <c r="A64" s="64"/>
      <c r="B64" s="122"/>
      <c r="C64" s="123"/>
      <c r="D64" s="234"/>
      <c r="E64" s="139"/>
      <c r="F64" s="140"/>
      <c r="G64" s="141"/>
      <c r="H64" s="142"/>
      <c r="I64" s="143"/>
      <c r="J64" s="806" t="s">
        <v>199</v>
      </c>
      <c r="K64" s="806"/>
      <c r="L64" s="806"/>
      <c r="M64" s="806"/>
      <c r="N64" s="807"/>
      <c r="O64" s="78">
        <v>4</v>
      </c>
      <c r="P64" s="79">
        <v>9</v>
      </c>
      <c r="Q64" s="124" t="s">
        <v>238</v>
      </c>
      <c r="R64" s="145" t="s">
        <v>160</v>
      </c>
      <c r="S64" s="146" t="s">
        <v>174</v>
      </c>
      <c r="T64" s="145" t="s">
        <v>237</v>
      </c>
      <c r="U64" s="147" t="s">
        <v>236</v>
      </c>
      <c r="V64" s="111" t="s">
        <v>195</v>
      </c>
      <c r="W64" s="125"/>
      <c r="X64" s="660">
        <v>855799.62</v>
      </c>
      <c r="Y64" s="654">
        <v>3469644.96</v>
      </c>
      <c r="Z64" s="654">
        <v>3696442.14</v>
      </c>
      <c r="AA64" s="12"/>
      <c r="AB64" s="3"/>
    </row>
    <row r="65" spans="1:28" ht="34.5" customHeight="1">
      <c r="A65" s="64"/>
      <c r="B65" s="122"/>
      <c r="C65" s="123"/>
      <c r="D65" s="234"/>
      <c r="E65" s="139"/>
      <c r="F65" s="140"/>
      <c r="G65" s="141"/>
      <c r="H65" s="142"/>
      <c r="I65" s="143"/>
      <c r="J65" s="511"/>
      <c r="K65" s="511"/>
      <c r="L65" s="511"/>
      <c r="M65" s="144" t="s">
        <v>133</v>
      </c>
      <c r="N65" s="512"/>
      <c r="O65" s="78">
        <v>4</v>
      </c>
      <c r="P65" s="79">
        <v>9</v>
      </c>
      <c r="Q65" s="124"/>
      <c r="R65" s="607" t="s">
        <v>160</v>
      </c>
      <c r="S65" s="608" t="s">
        <v>174</v>
      </c>
      <c r="T65" s="607">
        <v>5</v>
      </c>
      <c r="U65" s="609">
        <v>90049</v>
      </c>
      <c r="V65" s="158"/>
      <c r="W65" s="125"/>
      <c r="X65" s="606">
        <v>0</v>
      </c>
      <c r="Y65" s="606">
        <v>0</v>
      </c>
      <c r="Z65" s="606">
        <v>0</v>
      </c>
      <c r="AA65" s="12"/>
      <c r="AB65" s="3"/>
    </row>
    <row r="66" spans="1:28" ht="34.5" customHeight="1">
      <c r="A66" s="64"/>
      <c r="B66" s="122"/>
      <c r="C66" s="123"/>
      <c r="D66" s="234"/>
      <c r="E66" s="139"/>
      <c r="F66" s="140"/>
      <c r="G66" s="141"/>
      <c r="H66" s="142"/>
      <c r="I66" s="143"/>
      <c r="J66" s="511"/>
      <c r="K66" s="511"/>
      <c r="L66" s="511"/>
      <c r="M66" s="144" t="s">
        <v>134</v>
      </c>
      <c r="N66" s="512"/>
      <c r="O66" s="78">
        <v>4</v>
      </c>
      <c r="P66" s="79">
        <v>9</v>
      </c>
      <c r="Q66" s="124"/>
      <c r="R66" s="607" t="s">
        <v>160</v>
      </c>
      <c r="S66" s="608" t="s">
        <v>174</v>
      </c>
      <c r="T66" s="607">
        <v>5</v>
      </c>
      <c r="U66" s="609">
        <v>90049</v>
      </c>
      <c r="V66" s="111"/>
      <c r="W66" s="125"/>
      <c r="X66" s="606">
        <v>0</v>
      </c>
      <c r="Y66" s="606">
        <v>0</v>
      </c>
      <c r="Z66" s="606">
        <v>0</v>
      </c>
      <c r="AA66" s="12"/>
      <c r="AB66" s="3"/>
    </row>
    <row r="67" spans="1:28" ht="34.5" customHeight="1">
      <c r="A67" s="64"/>
      <c r="B67" s="122"/>
      <c r="C67" s="123"/>
      <c r="D67" s="234"/>
      <c r="E67" s="139"/>
      <c r="F67" s="140"/>
      <c r="G67" s="141"/>
      <c r="H67" s="142"/>
      <c r="I67" s="143"/>
      <c r="J67" s="511"/>
      <c r="K67" s="511"/>
      <c r="L67" s="511"/>
      <c r="M67" s="627" t="s">
        <v>199</v>
      </c>
      <c r="N67" s="512"/>
      <c r="O67" s="127">
        <v>4</v>
      </c>
      <c r="P67" s="128">
        <v>9</v>
      </c>
      <c r="Q67" s="520"/>
      <c r="R67" s="670" t="s">
        <v>160</v>
      </c>
      <c r="S67" s="671" t="s">
        <v>174</v>
      </c>
      <c r="T67" s="670">
        <v>5</v>
      </c>
      <c r="U67" s="672">
        <v>90049</v>
      </c>
      <c r="V67" s="132">
        <v>240</v>
      </c>
      <c r="W67" s="296"/>
      <c r="X67" s="659">
        <v>0</v>
      </c>
      <c r="Y67" s="659">
        <v>0</v>
      </c>
      <c r="Z67" s="659">
        <v>0</v>
      </c>
      <c r="AA67" s="12"/>
      <c r="AB67" s="3"/>
    </row>
    <row r="68" spans="1:28" ht="34.5" customHeight="1">
      <c r="A68" s="64"/>
      <c r="B68" s="122"/>
      <c r="C68" s="123"/>
      <c r="D68" s="234"/>
      <c r="E68" s="139"/>
      <c r="F68" s="622"/>
      <c r="G68" s="141"/>
      <c r="H68" s="623"/>
      <c r="I68" s="626"/>
      <c r="J68" s="511"/>
      <c r="K68" s="511"/>
      <c r="L68" s="511"/>
      <c r="M68" s="627" t="s">
        <v>570</v>
      </c>
      <c r="N68" s="512"/>
      <c r="O68" s="127">
        <v>4</v>
      </c>
      <c r="P68" s="128">
        <v>9</v>
      </c>
      <c r="Q68" s="520"/>
      <c r="R68" s="670">
        <v>85</v>
      </c>
      <c r="S68" s="671">
        <v>5</v>
      </c>
      <c r="T68" s="670">
        <v>1</v>
      </c>
      <c r="U68" s="676" t="s">
        <v>560</v>
      </c>
      <c r="V68" s="132">
        <v>240</v>
      </c>
      <c r="W68" s="296"/>
      <c r="X68" s="636">
        <v>2047780</v>
      </c>
      <c r="Y68" s="636">
        <v>0</v>
      </c>
      <c r="Z68" s="659">
        <v>0</v>
      </c>
      <c r="AA68" s="12"/>
      <c r="AB68" s="3"/>
    </row>
    <row r="69" spans="1:28" ht="34.5" customHeight="1">
      <c r="A69" s="64"/>
      <c r="B69" s="122"/>
      <c r="C69" s="123"/>
      <c r="D69" s="234"/>
      <c r="E69" s="139"/>
      <c r="F69" s="622"/>
      <c r="G69" s="141"/>
      <c r="H69" s="623"/>
      <c r="I69" s="626"/>
      <c r="J69" s="511"/>
      <c r="K69" s="511"/>
      <c r="L69" s="511"/>
      <c r="M69" s="624" t="s">
        <v>569</v>
      </c>
      <c r="N69" s="625"/>
      <c r="O69" s="78">
        <v>4</v>
      </c>
      <c r="P69" s="79">
        <v>9</v>
      </c>
      <c r="Q69" s="124"/>
      <c r="R69" s="607">
        <v>85</v>
      </c>
      <c r="S69" s="608">
        <v>2</v>
      </c>
      <c r="T69" s="607" t="s">
        <v>557</v>
      </c>
      <c r="U69" s="675">
        <v>50210</v>
      </c>
      <c r="V69" s="620">
        <v>410</v>
      </c>
      <c r="W69" s="125"/>
      <c r="X69" s="633">
        <v>55869220</v>
      </c>
      <c r="Y69" s="633">
        <v>0</v>
      </c>
      <c r="Z69" s="606">
        <v>0</v>
      </c>
      <c r="AA69" s="12"/>
      <c r="AB69" s="3"/>
    </row>
    <row r="70" spans="1:28" ht="34.5" customHeight="1">
      <c r="A70" s="64"/>
      <c r="B70" s="122"/>
      <c r="C70" s="123"/>
      <c r="D70" s="234"/>
      <c r="E70" s="139"/>
      <c r="F70" s="686"/>
      <c r="G70" s="141"/>
      <c r="H70" s="687"/>
      <c r="I70" s="688"/>
      <c r="J70" s="511"/>
      <c r="K70" s="511"/>
      <c r="L70" s="511"/>
      <c r="M70" s="740" t="s">
        <v>590</v>
      </c>
      <c r="N70" s="747"/>
      <c r="O70" s="748"/>
      <c r="P70" s="79">
        <v>9</v>
      </c>
      <c r="Q70" s="124"/>
      <c r="R70" s="607">
        <v>85</v>
      </c>
      <c r="S70" s="608">
        <v>2</v>
      </c>
      <c r="T70" s="607">
        <v>5</v>
      </c>
      <c r="U70" s="675" t="s">
        <v>591</v>
      </c>
      <c r="V70" s="685">
        <v>240</v>
      </c>
      <c r="W70" s="125"/>
      <c r="X70" s="633">
        <v>2451179</v>
      </c>
      <c r="Y70" s="633"/>
      <c r="Z70" s="606"/>
      <c r="AA70" s="12"/>
      <c r="AB70" s="3"/>
    </row>
    <row r="71" spans="1:28" ht="15" customHeight="1">
      <c r="A71" s="64"/>
      <c r="B71" s="122"/>
      <c r="C71" s="123"/>
      <c r="D71" s="234"/>
      <c r="E71" s="798" t="s">
        <v>235</v>
      </c>
      <c r="F71" s="799"/>
      <c r="G71" s="799"/>
      <c r="H71" s="799"/>
      <c r="I71" s="799"/>
      <c r="J71" s="800"/>
      <c r="K71" s="800"/>
      <c r="L71" s="800"/>
      <c r="M71" s="800"/>
      <c r="N71" s="801"/>
      <c r="O71" s="171">
        <v>4</v>
      </c>
      <c r="P71" s="172">
        <v>12</v>
      </c>
      <c r="Q71" s="673" t="s">
        <v>305</v>
      </c>
      <c r="R71" s="236" t="s">
        <v>305</v>
      </c>
      <c r="S71" s="237" t="s">
        <v>305</v>
      </c>
      <c r="T71" s="236" t="s">
        <v>305</v>
      </c>
      <c r="U71" s="238" t="s">
        <v>305</v>
      </c>
      <c r="V71" s="174" t="s">
        <v>305</v>
      </c>
      <c r="W71" s="674"/>
      <c r="X71" s="661">
        <f>X72</f>
        <v>100000</v>
      </c>
      <c r="Y71" s="661">
        <f>Y72</f>
        <v>50000</v>
      </c>
      <c r="Z71" s="665">
        <f>Z72</f>
        <v>50000</v>
      </c>
      <c r="AA71" s="12"/>
      <c r="AB71" s="3"/>
    </row>
    <row r="72" spans="1:28" ht="64.5" customHeight="1">
      <c r="A72" s="64"/>
      <c r="B72" s="122"/>
      <c r="C72" s="123"/>
      <c r="D72" s="234"/>
      <c r="E72" s="126"/>
      <c r="F72" s="788" t="s">
        <v>408</v>
      </c>
      <c r="G72" s="790"/>
      <c r="H72" s="790"/>
      <c r="I72" s="790"/>
      <c r="J72" s="790"/>
      <c r="K72" s="790"/>
      <c r="L72" s="790"/>
      <c r="M72" s="790"/>
      <c r="N72" s="791"/>
      <c r="O72" s="127">
        <v>4</v>
      </c>
      <c r="P72" s="128">
        <v>12</v>
      </c>
      <c r="Q72" s="124" t="s">
        <v>168</v>
      </c>
      <c r="R72" s="129" t="s">
        <v>160</v>
      </c>
      <c r="S72" s="130" t="s">
        <v>155</v>
      </c>
      <c r="T72" s="129" t="s">
        <v>154</v>
      </c>
      <c r="U72" s="131" t="s">
        <v>153</v>
      </c>
      <c r="V72" s="132" t="s">
        <v>305</v>
      </c>
      <c r="W72" s="125"/>
      <c r="X72" s="642">
        <v>100000</v>
      </c>
      <c r="Y72" s="642">
        <f>Y75</f>
        <v>50000</v>
      </c>
      <c r="Z72" s="643">
        <f>Z73</f>
        <v>50000</v>
      </c>
      <c r="AA72" s="12"/>
      <c r="AB72" s="3"/>
    </row>
    <row r="73" spans="1:28" ht="31.2" customHeight="1">
      <c r="A73" s="64"/>
      <c r="B73" s="122"/>
      <c r="C73" s="123"/>
      <c r="D73" s="234"/>
      <c r="E73" s="126"/>
      <c r="F73" s="138"/>
      <c r="G73" s="140"/>
      <c r="H73" s="140"/>
      <c r="I73" s="140"/>
      <c r="J73" s="140"/>
      <c r="K73" s="140"/>
      <c r="L73" s="140"/>
      <c r="M73" s="140" t="s">
        <v>136</v>
      </c>
      <c r="N73" s="142"/>
      <c r="O73" s="127">
        <v>4</v>
      </c>
      <c r="P73" s="128">
        <v>12</v>
      </c>
      <c r="Q73" s="124"/>
      <c r="R73" s="387">
        <v>85</v>
      </c>
      <c r="S73" s="388">
        <v>0</v>
      </c>
      <c r="T73" s="387">
        <v>2</v>
      </c>
      <c r="U73" s="389">
        <v>0</v>
      </c>
      <c r="V73" s="132"/>
      <c r="W73" s="125"/>
      <c r="X73" s="642">
        <v>100000</v>
      </c>
      <c r="Y73" s="642">
        <f>Y76</f>
        <v>50000</v>
      </c>
      <c r="Z73" s="643">
        <f>Z74</f>
        <v>50000</v>
      </c>
      <c r="AA73" s="12"/>
      <c r="AB73" s="3"/>
    </row>
    <row r="74" spans="1:28" ht="35.4" customHeight="1">
      <c r="A74" s="64"/>
      <c r="B74" s="122"/>
      <c r="C74" s="123"/>
      <c r="D74" s="234"/>
      <c r="E74" s="126"/>
      <c r="F74" s="138"/>
      <c r="G74" s="140"/>
      <c r="H74" s="140"/>
      <c r="I74" s="140"/>
      <c r="J74" s="140"/>
      <c r="K74" s="140"/>
      <c r="L74" s="140"/>
      <c r="M74" s="140" t="s">
        <v>409</v>
      </c>
      <c r="N74" s="142"/>
      <c r="O74" s="127">
        <v>4</v>
      </c>
      <c r="P74" s="128">
        <v>12</v>
      </c>
      <c r="Q74" s="124"/>
      <c r="R74" s="387" t="s">
        <v>160</v>
      </c>
      <c r="S74" s="388" t="s">
        <v>155</v>
      </c>
      <c r="T74" s="387">
        <v>2</v>
      </c>
      <c r="U74" s="389">
        <v>90044</v>
      </c>
      <c r="V74" s="132"/>
      <c r="W74" s="125"/>
      <c r="X74" s="642">
        <v>100000</v>
      </c>
      <c r="Y74" s="642">
        <f>Y76</f>
        <v>50000</v>
      </c>
      <c r="Z74" s="643">
        <f>Z75</f>
        <v>50000</v>
      </c>
      <c r="AA74" s="12"/>
      <c r="AB74" s="3"/>
    </row>
    <row r="75" spans="1:28" ht="24.6" customHeight="1">
      <c r="A75" s="64"/>
      <c r="B75" s="122"/>
      <c r="C75" s="123"/>
      <c r="D75" s="234"/>
      <c r="E75" s="126"/>
      <c r="F75" s="138"/>
      <c r="G75" s="140"/>
      <c r="H75" s="140"/>
      <c r="I75" s="140"/>
      <c r="J75" s="140"/>
      <c r="K75" s="140"/>
      <c r="L75" s="140"/>
      <c r="M75" s="140" t="s">
        <v>410</v>
      </c>
      <c r="N75" s="142"/>
      <c r="O75" s="127">
        <v>4</v>
      </c>
      <c r="P75" s="128">
        <v>12</v>
      </c>
      <c r="Q75" s="124"/>
      <c r="R75" s="387" t="s">
        <v>160</v>
      </c>
      <c r="S75" s="388" t="s">
        <v>155</v>
      </c>
      <c r="T75" s="387">
        <v>2</v>
      </c>
      <c r="U75" s="389">
        <v>90044</v>
      </c>
      <c r="V75" s="132"/>
      <c r="W75" s="125"/>
      <c r="X75" s="642">
        <v>100000</v>
      </c>
      <c r="Y75" s="642">
        <f>Y76</f>
        <v>50000</v>
      </c>
      <c r="Z75" s="643">
        <f>Z76</f>
        <v>50000</v>
      </c>
      <c r="AA75" s="12"/>
      <c r="AB75" s="3"/>
    </row>
    <row r="76" spans="1:28" ht="34.200000000000003" customHeight="1">
      <c r="A76" s="64"/>
      <c r="B76" s="122"/>
      <c r="C76" s="123"/>
      <c r="D76" s="234"/>
      <c r="E76" s="126"/>
      <c r="F76" s="138"/>
      <c r="G76" s="140"/>
      <c r="H76" s="140"/>
      <c r="I76" s="140"/>
      <c r="J76" s="140"/>
      <c r="K76" s="140"/>
      <c r="L76" s="140"/>
      <c r="M76" s="140" t="s">
        <v>199</v>
      </c>
      <c r="N76" s="142"/>
      <c r="O76" s="127">
        <v>4</v>
      </c>
      <c r="P76" s="128">
        <v>12</v>
      </c>
      <c r="Q76" s="124"/>
      <c r="R76" s="387" t="s">
        <v>160</v>
      </c>
      <c r="S76" s="388" t="s">
        <v>155</v>
      </c>
      <c r="T76" s="387">
        <v>2</v>
      </c>
      <c r="U76" s="389">
        <v>90044</v>
      </c>
      <c r="V76" s="132">
        <v>240</v>
      </c>
      <c r="W76" s="125"/>
      <c r="X76" s="642">
        <v>100000</v>
      </c>
      <c r="Y76" s="642">
        <v>50000</v>
      </c>
      <c r="Z76" s="643">
        <v>50000</v>
      </c>
      <c r="AA76" s="12"/>
      <c r="AB76" s="3"/>
    </row>
    <row r="77" spans="1:28" ht="15" customHeight="1">
      <c r="A77" s="64"/>
      <c r="B77" s="122"/>
      <c r="C77" s="123"/>
      <c r="D77" s="234"/>
      <c r="E77" s="135"/>
      <c r="F77" s="138"/>
      <c r="G77" s="788" t="s">
        <v>234</v>
      </c>
      <c r="H77" s="790"/>
      <c r="I77" s="790"/>
      <c r="J77" s="790"/>
      <c r="K77" s="790"/>
      <c r="L77" s="790"/>
      <c r="M77" s="790"/>
      <c r="N77" s="791"/>
      <c r="O77" s="127">
        <v>4</v>
      </c>
      <c r="P77" s="128">
        <v>12</v>
      </c>
      <c r="Q77" s="124" t="s">
        <v>233</v>
      </c>
      <c r="R77" s="129" t="s">
        <v>160</v>
      </c>
      <c r="S77" s="130" t="s">
        <v>228</v>
      </c>
      <c r="T77" s="129" t="s">
        <v>154</v>
      </c>
      <c r="U77" s="131" t="s">
        <v>153</v>
      </c>
      <c r="V77" s="132" t="s">
        <v>305</v>
      </c>
      <c r="W77" s="125"/>
      <c r="X77" s="636"/>
      <c r="Y77" s="636"/>
      <c r="Z77" s="649"/>
      <c r="AA77" s="12"/>
      <c r="AB77" s="3"/>
    </row>
    <row r="78" spans="1:28" ht="29.25" customHeight="1">
      <c r="A78" s="64"/>
      <c r="B78" s="122"/>
      <c r="C78" s="123"/>
      <c r="D78" s="234"/>
      <c r="E78" s="135"/>
      <c r="F78" s="148"/>
      <c r="G78" s="137"/>
      <c r="H78" s="788" t="s">
        <v>232</v>
      </c>
      <c r="I78" s="790"/>
      <c r="J78" s="790"/>
      <c r="K78" s="790"/>
      <c r="L78" s="790"/>
      <c r="M78" s="790"/>
      <c r="N78" s="791"/>
      <c r="O78" s="127">
        <v>4</v>
      </c>
      <c r="P78" s="128">
        <v>12</v>
      </c>
      <c r="Q78" s="124" t="s">
        <v>231</v>
      </c>
      <c r="R78" s="129" t="s">
        <v>160</v>
      </c>
      <c r="S78" s="130" t="s">
        <v>228</v>
      </c>
      <c r="T78" s="129" t="s">
        <v>158</v>
      </c>
      <c r="U78" s="131" t="s">
        <v>153</v>
      </c>
      <c r="V78" s="132" t="s">
        <v>305</v>
      </c>
      <c r="W78" s="125"/>
      <c r="X78" s="636"/>
      <c r="Y78" s="636"/>
      <c r="Z78" s="649"/>
      <c r="AA78" s="12"/>
      <c r="AB78" s="3"/>
    </row>
    <row r="79" spans="1:28" ht="18.75" customHeight="1">
      <c r="A79" s="64"/>
      <c r="B79" s="122"/>
      <c r="C79" s="123"/>
      <c r="D79" s="239"/>
      <c r="E79" s="139"/>
      <c r="F79" s="140"/>
      <c r="G79" s="184"/>
      <c r="H79" s="143"/>
      <c r="I79" s="140"/>
      <c r="J79" s="140"/>
      <c r="K79" s="140"/>
      <c r="L79" s="140"/>
      <c r="M79" s="185" t="s">
        <v>230</v>
      </c>
      <c r="N79" s="142"/>
      <c r="O79" s="78">
        <v>4</v>
      </c>
      <c r="P79" s="79">
        <v>12</v>
      </c>
      <c r="Q79" s="124" t="s">
        <v>229</v>
      </c>
      <c r="R79" s="145" t="s">
        <v>160</v>
      </c>
      <c r="S79" s="146" t="s">
        <v>228</v>
      </c>
      <c r="T79" s="145" t="s">
        <v>158</v>
      </c>
      <c r="U79" s="147" t="s">
        <v>227</v>
      </c>
      <c r="V79" s="132"/>
      <c r="W79" s="125"/>
      <c r="X79" s="636"/>
      <c r="Y79" s="636"/>
      <c r="Z79" s="649"/>
      <c r="AA79" s="12"/>
      <c r="AB79" s="3"/>
    </row>
    <row r="80" spans="1:28" ht="15" customHeight="1">
      <c r="A80" s="64"/>
      <c r="B80" s="122"/>
      <c r="C80" s="123"/>
      <c r="D80" s="239"/>
      <c r="E80" s="139"/>
      <c r="F80" s="140"/>
      <c r="G80" s="141"/>
      <c r="H80" s="143"/>
      <c r="I80" s="787" t="s">
        <v>318</v>
      </c>
      <c r="J80" s="788"/>
      <c r="K80" s="788"/>
      <c r="L80" s="788"/>
      <c r="M80" s="788"/>
      <c r="N80" s="789"/>
      <c r="O80" s="78">
        <v>4</v>
      </c>
      <c r="P80" s="79">
        <v>12</v>
      </c>
      <c r="Q80" s="124" t="s">
        <v>229</v>
      </c>
      <c r="R80" s="145" t="s">
        <v>160</v>
      </c>
      <c r="S80" s="146" t="s">
        <v>228</v>
      </c>
      <c r="T80" s="145" t="s">
        <v>158</v>
      </c>
      <c r="U80" s="147" t="s">
        <v>227</v>
      </c>
      <c r="V80" s="111">
        <v>410</v>
      </c>
      <c r="W80" s="125"/>
      <c r="X80" s="642"/>
      <c r="Y80" s="642"/>
      <c r="Z80" s="642"/>
      <c r="AA80" s="12"/>
      <c r="AB80" s="3"/>
    </row>
    <row r="81" spans="1:28" ht="15" customHeight="1">
      <c r="A81" s="64"/>
      <c r="B81" s="122"/>
      <c r="C81" s="123"/>
      <c r="D81" s="794" t="s">
        <v>226</v>
      </c>
      <c r="E81" s="795"/>
      <c r="F81" s="795"/>
      <c r="G81" s="795"/>
      <c r="H81" s="795"/>
      <c r="I81" s="796"/>
      <c r="J81" s="796"/>
      <c r="K81" s="796"/>
      <c r="L81" s="796"/>
      <c r="M81" s="796"/>
      <c r="N81" s="797"/>
      <c r="O81" s="85">
        <v>5</v>
      </c>
      <c r="P81" s="86" t="s">
        <v>305</v>
      </c>
      <c r="Q81" s="124" t="s">
        <v>305</v>
      </c>
      <c r="R81" s="559" t="s">
        <v>305</v>
      </c>
      <c r="S81" s="558" t="s">
        <v>305</v>
      </c>
      <c r="T81" s="559" t="s">
        <v>305</v>
      </c>
      <c r="U81" s="560" t="s">
        <v>305</v>
      </c>
      <c r="V81" s="599" t="s">
        <v>305</v>
      </c>
      <c r="W81" s="125"/>
      <c r="X81" s="662">
        <f>X82+X88+X96</f>
        <v>13353496.4</v>
      </c>
      <c r="Y81" s="662">
        <f>Y82+Y88+Y96</f>
        <v>2850000</v>
      </c>
      <c r="Z81" s="663">
        <f>Z82+Z88+Z96</f>
        <v>2850000</v>
      </c>
      <c r="AA81" s="12"/>
      <c r="AB81" s="3"/>
    </row>
    <row r="82" spans="1:28" ht="15" hidden="1" customHeight="1">
      <c r="A82" s="64"/>
      <c r="B82" s="122"/>
      <c r="C82" s="123"/>
      <c r="D82" s="234"/>
      <c r="E82" s="798" t="s">
        <v>225</v>
      </c>
      <c r="F82" s="799"/>
      <c r="G82" s="799"/>
      <c r="H82" s="799"/>
      <c r="I82" s="799"/>
      <c r="J82" s="799"/>
      <c r="K82" s="799"/>
      <c r="L82" s="799"/>
      <c r="M82" s="799"/>
      <c r="N82" s="802"/>
      <c r="O82" s="177">
        <v>5</v>
      </c>
      <c r="P82" s="178">
        <v>1</v>
      </c>
      <c r="Q82" s="173" t="s">
        <v>305</v>
      </c>
      <c r="R82" s="179" t="s">
        <v>305</v>
      </c>
      <c r="S82" s="180" t="s">
        <v>305</v>
      </c>
      <c r="T82" s="179" t="s">
        <v>305</v>
      </c>
      <c r="U82" s="181" t="s">
        <v>305</v>
      </c>
      <c r="V82" s="182" t="s">
        <v>305</v>
      </c>
      <c r="W82" s="175"/>
      <c r="X82" s="647">
        <f>X83</f>
        <v>0</v>
      </c>
      <c r="Y82" s="647">
        <f t="shared" ref="Y82:Z86" si="5">Y83</f>
        <v>0</v>
      </c>
      <c r="Z82" s="648">
        <f t="shared" si="5"/>
        <v>0</v>
      </c>
      <c r="AA82" s="12"/>
      <c r="AB82" s="3"/>
    </row>
    <row r="83" spans="1:28" ht="69" hidden="1" customHeight="1">
      <c r="A83" s="64"/>
      <c r="B83" s="122"/>
      <c r="C83" s="123"/>
      <c r="D83" s="234"/>
      <c r="E83" s="126"/>
      <c r="F83" s="788" t="s">
        <v>408</v>
      </c>
      <c r="G83" s="790"/>
      <c r="H83" s="790"/>
      <c r="I83" s="790"/>
      <c r="J83" s="790"/>
      <c r="K83" s="790"/>
      <c r="L83" s="790"/>
      <c r="M83" s="790"/>
      <c r="N83" s="791"/>
      <c r="O83" s="127">
        <v>5</v>
      </c>
      <c r="P83" s="128">
        <v>1</v>
      </c>
      <c r="Q83" s="124" t="s">
        <v>168</v>
      </c>
      <c r="R83" s="129" t="s">
        <v>160</v>
      </c>
      <c r="S83" s="130" t="s">
        <v>155</v>
      </c>
      <c r="T83" s="129" t="s">
        <v>154</v>
      </c>
      <c r="U83" s="131" t="s">
        <v>153</v>
      </c>
      <c r="V83" s="132" t="s">
        <v>305</v>
      </c>
      <c r="W83" s="125"/>
      <c r="X83" s="636">
        <f>X84</f>
        <v>0</v>
      </c>
      <c r="Y83" s="636">
        <f t="shared" si="5"/>
        <v>0</v>
      </c>
      <c r="Z83" s="649">
        <f t="shared" si="5"/>
        <v>0</v>
      </c>
      <c r="AA83" s="12"/>
      <c r="AB83" s="3"/>
    </row>
    <row r="84" spans="1:28" ht="15" hidden="1" customHeight="1">
      <c r="A84" s="64"/>
      <c r="B84" s="122"/>
      <c r="C84" s="123"/>
      <c r="D84" s="234"/>
      <c r="E84" s="135"/>
      <c r="F84" s="138"/>
      <c r="G84" s="788" t="s">
        <v>224</v>
      </c>
      <c r="H84" s="790"/>
      <c r="I84" s="790"/>
      <c r="J84" s="790"/>
      <c r="K84" s="790"/>
      <c r="L84" s="790"/>
      <c r="M84" s="790"/>
      <c r="N84" s="791"/>
      <c r="O84" s="127">
        <v>5</v>
      </c>
      <c r="P84" s="128">
        <v>1</v>
      </c>
      <c r="Q84" s="124" t="s">
        <v>223</v>
      </c>
      <c r="R84" s="129" t="s">
        <v>160</v>
      </c>
      <c r="S84" s="130" t="s">
        <v>218</v>
      </c>
      <c r="T84" s="129" t="s">
        <v>154</v>
      </c>
      <c r="U84" s="131" t="s">
        <v>153</v>
      </c>
      <c r="V84" s="132" t="s">
        <v>305</v>
      </c>
      <c r="W84" s="125"/>
      <c r="X84" s="636">
        <f>X85</f>
        <v>0</v>
      </c>
      <c r="Y84" s="636">
        <f t="shared" si="5"/>
        <v>0</v>
      </c>
      <c r="Z84" s="649">
        <f t="shared" si="5"/>
        <v>0</v>
      </c>
      <c r="AA84" s="12"/>
      <c r="AB84" s="3"/>
    </row>
    <row r="85" spans="1:28" ht="15" hidden="1" customHeight="1">
      <c r="A85" s="64"/>
      <c r="B85" s="122"/>
      <c r="C85" s="123"/>
      <c r="D85" s="234"/>
      <c r="E85" s="135"/>
      <c r="F85" s="148"/>
      <c r="G85" s="137"/>
      <c r="H85" s="788" t="s">
        <v>222</v>
      </c>
      <c r="I85" s="790"/>
      <c r="J85" s="790"/>
      <c r="K85" s="790"/>
      <c r="L85" s="790"/>
      <c r="M85" s="790"/>
      <c r="N85" s="791"/>
      <c r="O85" s="127">
        <v>5</v>
      </c>
      <c r="P85" s="128">
        <v>1</v>
      </c>
      <c r="Q85" s="124" t="s">
        <v>221</v>
      </c>
      <c r="R85" s="129" t="s">
        <v>160</v>
      </c>
      <c r="S85" s="130" t="s">
        <v>218</v>
      </c>
      <c r="T85" s="129" t="s">
        <v>217</v>
      </c>
      <c r="U85" s="131" t="s">
        <v>153</v>
      </c>
      <c r="V85" s="132" t="s">
        <v>305</v>
      </c>
      <c r="W85" s="125"/>
      <c r="X85" s="636">
        <f>X86</f>
        <v>0</v>
      </c>
      <c r="Y85" s="636">
        <f t="shared" si="5"/>
        <v>0</v>
      </c>
      <c r="Z85" s="649">
        <f t="shared" si="5"/>
        <v>0</v>
      </c>
      <c r="AA85" s="12"/>
      <c r="AB85" s="3"/>
    </row>
    <row r="86" spans="1:28" ht="15" hidden="1" customHeight="1">
      <c r="A86" s="64"/>
      <c r="B86" s="122"/>
      <c r="C86" s="123"/>
      <c r="D86" s="234"/>
      <c r="E86" s="135"/>
      <c r="F86" s="148"/>
      <c r="G86" s="149"/>
      <c r="H86" s="138"/>
      <c r="I86" s="788" t="s">
        <v>220</v>
      </c>
      <c r="J86" s="790"/>
      <c r="K86" s="790"/>
      <c r="L86" s="790"/>
      <c r="M86" s="790"/>
      <c r="N86" s="791"/>
      <c r="O86" s="127">
        <v>5</v>
      </c>
      <c r="P86" s="128">
        <v>1</v>
      </c>
      <c r="Q86" s="124" t="s">
        <v>219</v>
      </c>
      <c r="R86" s="129" t="s">
        <v>160</v>
      </c>
      <c r="S86" s="130" t="s">
        <v>218</v>
      </c>
      <c r="T86" s="129" t="s">
        <v>217</v>
      </c>
      <c r="U86" s="131" t="s">
        <v>216</v>
      </c>
      <c r="V86" s="132" t="s">
        <v>305</v>
      </c>
      <c r="W86" s="125"/>
      <c r="X86" s="636">
        <f>X87</f>
        <v>0</v>
      </c>
      <c r="Y86" s="636">
        <f t="shared" si="5"/>
        <v>0</v>
      </c>
      <c r="Z86" s="649">
        <f t="shared" si="5"/>
        <v>0</v>
      </c>
      <c r="AA86" s="12"/>
      <c r="AB86" s="3"/>
    </row>
    <row r="87" spans="1:28" ht="29.25" hidden="1" customHeight="1">
      <c r="A87" s="64"/>
      <c r="B87" s="122"/>
      <c r="C87" s="123"/>
      <c r="D87" s="234"/>
      <c r="E87" s="139"/>
      <c r="F87" s="140"/>
      <c r="G87" s="141"/>
      <c r="H87" s="142"/>
      <c r="I87" s="143"/>
      <c r="J87" s="806" t="s">
        <v>199</v>
      </c>
      <c r="K87" s="806"/>
      <c r="L87" s="806"/>
      <c r="M87" s="806"/>
      <c r="N87" s="807"/>
      <c r="O87" s="78">
        <v>5</v>
      </c>
      <c r="P87" s="79">
        <v>1</v>
      </c>
      <c r="Q87" s="124" t="s">
        <v>219</v>
      </c>
      <c r="R87" s="145" t="s">
        <v>160</v>
      </c>
      <c r="S87" s="146" t="s">
        <v>218</v>
      </c>
      <c r="T87" s="145" t="s">
        <v>217</v>
      </c>
      <c r="U87" s="147" t="s">
        <v>216</v>
      </c>
      <c r="V87" s="111" t="s">
        <v>195</v>
      </c>
      <c r="W87" s="125"/>
      <c r="X87" s="633">
        <v>0</v>
      </c>
      <c r="Y87" s="633">
        <v>0</v>
      </c>
      <c r="Z87" s="637">
        <v>0</v>
      </c>
      <c r="AA87" s="12"/>
      <c r="AB87" s="3"/>
    </row>
    <row r="88" spans="1:28" ht="15" customHeight="1">
      <c r="A88" s="64"/>
      <c r="B88" s="122"/>
      <c r="C88" s="123"/>
      <c r="D88" s="234"/>
      <c r="E88" s="798" t="s">
        <v>215</v>
      </c>
      <c r="F88" s="799"/>
      <c r="G88" s="799"/>
      <c r="H88" s="799"/>
      <c r="I88" s="799"/>
      <c r="J88" s="800"/>
      <c r="K88" s="800"/>
      <c r="L88" s="800"/>
      <c r="M88" s="800"/>
      <c r="N88" s="801"/>
      <c r="O88" s="171">
        <v>5</v>
      </c>
      <c r="P88" s="172">
        <v>2</v>
      </c>
      <c r="Q88" s="173" t="s">
        <v>305</v>
      </c>
      <c r="R88" s="236" t="s">
        <v>305</v>
      </c>
      <c r="S88" s="237" t="s">
        <v>305</v>
      </c>
      <c r="T88" s="236" t="s">
        <v>305</v>
      </c>
      <c r="U88" s="238" t="s">
        <v>305</v>
      </c>
      <c r="V88" s="174" t="s">
        <v>305</v>
      </c>
      <c r="W88" s="175"/>
      <c r="X88" s="661">
        <v>10335800</v>
      </c>
      <c r="Y88" s="661">
        <f t="shared" ref="X88:Z92" si="6">Y89</f>
        <v>50000</v>
      </c>
      <c r="Z88" s="664">
        <f t="shared" si="6"/>
        <v>50000</v>
      </c>
      <c r="AA88" s="12"/>
      <c r="AB88" s="3"/>
    </row>
    <row r="89" spans="1:28" ht="62.25" customHeight="1">
      <c r="A89" s="64"/>
      <c r="B89" s="122"/>
      <c r="C89" s="123"/>
      <c r="D89" s="234"/>
      <c r="E89" s="126"/>
      <c r="F89" s="788" t="s">
        <v>408</v>
      </c>
      <c r="G89" s="790"/>
      <c r="H89" s="790"/>
      <c r="I89" s="790"/>
      <c r="J89" s="790"/>
      <c r="K89" s="790"/>
      <c r="L89" s="790"/>
      <c r="M89" s="790"/>
      <c r="N89" s="791"/>
      <c r="O89" s="127">
        <v>5</v>
      </c>
      <c r="P89" s="128">
        <v>2</v>
      </c>
      <c r="Q89" s="124" t="s">
        <v>168</v>
      </c>
      <c r="R89" s="129" t="s">
        <v>160</v>
      </c>
      <c r="S89" s="130" t="s">
        <v>155</v>
      </c>
      <c r="T89" s="129" t="s">
        <v>154</v>
      </c>
      <c r="U89" s="131" t="s">
        <v>153</v>
      </c>
      <c r="V89" s="132" t="s">
        <v>305</v>
      </c>
      <c r="W89" s="125"/>
      <c r="X89" s="636">
        <f t="shared" si="6"/>
        <v>105923</v>
      </c>
      <c r="Y89" s="636">
        <f t="shared" si="6"/>
        <v>50000</v>
      </c>
      <c r="Z89" s="649">
        <f t="shared" si="6"/>
        <v>50000</v>
      </c>
      <c r="AA89" s="12"/>
      <c r="AB89" s="3"/>
    </row>
    <row r="90" spans="1:28" ht="29.25" customHeight="1">
      <c r="A90" s="64"/>
      <c r="B90" s="122"/>
      <c r="C90" s="123"/>
      <c r="D90" s="234"/>
      <c r="E90" s="135"/>
      <c r="F90" s="138"/>
      <c r="G90" s="788" t="s">
        <v>214</v>
      </c>
      <c r="H90" s="790"/>
      <c r="I90" s="790"/>
      <c r="J90" s="790"/>
      <c r="K90" s="790"/>
      <c r="L90" s="790"/>
      <c r="M90" s="790"/>
      <c r="N90" s="791"/>
      <c r="O90" s="127">
        <v>5</v>
      </c>
      <c r="P90" s="128">
        <v>2</v>
      </c>
      <c r="Q90" s="124" t="s">
        <v>213</v>
      </c>
      <c r="R90" s="129" t="s">
        <v>160</v>
      </c>
      <c r="S90" s="130" t="s">
        <v>208</v>
      </c>
      <c r="T90" s="129" t="s">
        <v>154</v>
      </c>
      <c r="U90" s="131" t="s">
        <v>153</v>
      </c>
      <c r="V90" s="132" t="s">
        <v>305</v>
      </c>
      <c r="W90" s="125"/>
      <c r="X90" s="636">
        <f t="shared" si="6"/>
        <v>105923</v>
      </c>
      <c r="Y90" s="636">
        <f t="shared" si="6"/>
        <v>50000</v>
      </c>
      <c r="Z90" s="649">
        <f t="shared" si="6"/>
        <v>50000</v>
      </c>
      <c r="AA90" s="12"/>
      <c r="AB90" s="3"/>
    </row>
    <row r="91" spans="1:28" ht="29.25" customHeight="1">
      <c r="A91" s="64"/>
      <c r="B91" s="122"/>
      <c r="C91" s="123"/>
      <c r="D91" s="234"/>
      <c r="E91" s="135"/>
      <c r="F91" s="148"/>
      <c r="G91" s="137"/>
      <c r="H91" s="788" t="s">
        <v>212</v>
      </c>
      <c r="I91" s="790"/>
      <c r="J91" s="790"/>
      <c r="K91" s="790"/>
      <c r="L91" s="790"/>
      <c r="M91" s="790"/>
      <c r="N91" s="791"/>
      <c r="O91" s="127">
        <v>5</v>
      </c>
      <c r="P91" s="128">
        <v>2</v>
      </c>
      <c r="Q91" s="124" t="s">
        <v>211</v>
      </c>
      <c r="R91" s="129" t="s">
        <v>160</v>
      </c>
      <c r="S91" s="130" t="s">
        <v>208</v>
      </c>
      <c r="T91" s="129" t="s">
        <v>207</v>
      </c>
      <c r="U91" s="131" t="s">
        <v>153</v>
      </c>
      <c r="V91" s="132" t="s">
        <v>305</v>
      </c>
      <c r="W91" s="125"/>
      <c r="X91" s="636">
        <f t="shared" si="6"/>
        <v>105923</v>
      </c>
      <c r="Y91" s="636">
        <f t="shared" si="6"/>
        <v>50000</v>
      </c>
      <c r="Z91" s="649">
        <f t="shared" si="6"/>
        <v>50000</v>
      </c>
      <c r="AA91" s="12"/>
      <c r="AB91" s="3"/>
    </row>
    <row r="92" spans="1:28" ht="15" customHeight="1">
      <c r="A92" s="64"/>
      <c r="B92" s="122"/>
      <c r="C92" s="123"/>
      <c r="D92" s="234"/>
      <c r="E92" s="135"/>
      <c r="F92" s="148"/>
      <c r="G92" s="149"/>
      <c r="H92" s="138"/>
      <c r="I92" s="788" t="s">
        <v>210</v>
      </c>
      <c r="J92" s="790"/>
      <c r="K92" s="790"/>
      <c r="L92" s="790"/>
      <c r="M92" s="790"/>
      <c r="N92" s="791"/>
      <c r="O92" s="127">
        <v>5</v>
      </c>
      <c r="P92" s="128">
        <v>2</v>
      </c>
      <c r="Q92" s="124" t="s">
        <v>209</v>
      </c>
      <c r="R92" s="129" t="s">
        <v>160</v>
      </c>
      <c r="S92" s="130" t="s">
        <v>208</v>
      </c>
      <c r="T92" s="129" t="s">
        <v>207</v>
      </c>
      <c r="U92" s="131" t="s">
        <v>206</v>
      </c>
      <c r="V92" s="132" t="s">
        <v>305</v>
      </c>
      <c r="W92" s="125"/>
      <c r="X92" s="636">
        <f t="shared" si="6"/>
        <v>105923</v>
      </c>
      <c r="Y92" s="636">
        <f t="shared" si="6"/>
        <v>50000</v>
      </c>
      <c r="Z92" s="649">
        <f t="shared" si="6"/>
        <v>50000</v>
      </c>
      <c r="AA92" s="12"/>
      <c r="AB92" s="3"/>
    </row>
    <row r="93" spans="1:28" ht="30.75" customHeight="1">
      <c r="A93" s="64"/>
      <c r="B93" s="122"/>
      <c r="C93" s="123"/>
      <c r="D93" s="234"/>
      <c r="E93" s="139"/>
      <c r="F93" s="140"/>
      <c r="G93" s="141"/>
      <c r="H93" s="142"/>
      <c r="I93" s="143"/>
      <c r="J93" s="806" t="s">
        <v>199</v>
      </c>
      <c r="K93" s="806"/>
      <c r="L93" s="806"/>
      <c r="M93" s="806"/>
      <c r="N93" s="807"/>
      <c r="O93" s="78">
        <v>5</v>
      </c>
      <c r="P93" s="79">
        <v>2</v>
      </c>
      <c r="Q93" s="124" t="s">
        <v>209</v>
      </c>
      <c r="R93" s="145" t="s">
        <v>160</v>
      </c>
      <c r="S93" s="146" t="s">
        <v>208</v>
      </c>
      <c r="T93" s="145" t="s">
        <v>207</v>
      </c>
      <c r="U93" s="147" t="s">
        <v>206</v>
      </c>
      <c r="V93" s="111" t="s">
        <v>195</v>
      </c>
      <c r="W93" s="125"/>
      <c r="X93" s="642">
        <v>105923</v>
      </c>
      <c r="Y93" s="642">
        <v>50000</v>
      </c>
      <c r="Z93" s="643">
        <v>50000</v>
      </c>
      <c r="AA93" s="12"/>
      <c r="AB93" s="3"/>
    </row>
    <row r="94" spans="1:28" ht="30.75" customHeight="1">
      <c r="A94" s="64"/>
      <c r="B94" s="122"/>
      <c r="C94" s="123"/>
      <c r="D94" s="234"/>
      <c r="E94" s="139"/>
      <c r="F94" s="622"/>
      <c r="G94" s="141"/>
      <c r="H94" s="623"/>
      <c r="I94" s="626"/>
      <c r="J94" s="511"/>
      <c r="K94" s="511"/>
      <c r="L94" s="511"/>
      <c r="M94" s="624" t="s">
        <v>561</v>
      </c>
      <c r="N94" s="625"/>
      <c r="O94" s="78">
        <v>5</v>
      </c>
      <c r="P94" s="79">
        <v>2</v>
      </c>
      <c r="Q94" s="124"/>
      <c r="R94" s="145">
        <v>5</v>
      </c>
      <c r="S94" s="146">
        <v>1</v>
      </c>
      <c r="T94" s="145">
        <v>2</v>
      </c>
      <c r="U94" s="147" t="s">
        <v>560</v>
      </c>
      <c r="V94" s="620">
        <v>400</v>
      </c>
      <c r="W94" s="125"/>
      <c r="X94" s="642">
        <v>2504877</v>
      </c>
      <c r="Y94" s="642">
        <v>0</v>
      </c>
      <c r="Z94" s="643">
        <v>0</v>
      </c>
      <c r="AA94" s="12"/>
      <c r="AB94" s="3"/>
    </row>
    <row r="95" spans="1:28" ht="61.8" customHeight="1">
      <c r="A95" s="64"/>
      <c r="B95" s="122"/>
      <c r="C95" s="123"/>
      <c r="D95" s="234"/>
      <c r="E95" s="139"/>
      <c r="F95" s="686"/>
      <c r="G95" s="141"/>
      <c r="H95" s="687"/>
      <c r="I95" s="688"/>
      <c r="J95" s="511"/>
      <c r="K95" s="511"/>
      <c r="L95" s="511"/>
      <c r="M95" s="740" t="s">
        <v>589</v>
      </c>
      <c r="N95" s="747"/>
      <c r="O95" s="748"/>
      <c r="P95" s="79">
        <v>2</v>
      </c>
      <c r="Q95" s="124"/>
      <c r="R95" s="145">
        <v>85</v>
      </c>
      <c r="S95" s="146">
        <v>2</v>
      </c>
      <c r="T95" s="145">
        <v>5</v>
      </c>
      <c r="U95" s="147" t="s">
        <v>591</v>
      </c>
      <c r="V95" s="685">
        <v>410</v>
      </c>
      <c r="W95" s="125"/>
      <c r="X95" s="642">
        <v>7725000</v>
      </c>
      <c r="Y95" s="642"/>
      <c r="Z95" s="643"/>
      <c r="AA95" s="12"/>
      <c r="AB95" s="3"/>
    </row>
    <row r="96" spans="1:28" ht="15" customHeight="1">
      <c r="A96" s="64"/>
      <c r="B96" s="122"/>
      <c r="C96" s="123"/>
      <c r="D96" s="234"/>
      <c r="E96" s="798" t="s">
        <v>205</v>
      </c>
      <c r="F96" s="799"/>
      <c r="G96" s="799"/>
      <c r="H96" s="799"/>
      <c r="I96" s="799"/>
      <c r="J96" s="800"/>
      <c r="K96" s="800"/>
      <c r="L96" s="800"/>
      <c r="M96" s="800"/>
      <c r="N96" s="801"/>
      <c r="O96" s="171">
        <v>5</v>
      </c>
      <c r="P96" s="172">
        <v>3</v>
      </c>
      <c r="Q96" s="673" t="s">
        <v>305</v>
      </c>
      <c r="R96" s="236" t="s">
        <v>305</v>
      </c>
      <c r="S96" s="237" t="s">
        <v>305</v>
      </c>
      <c r="T96" s="236" t="s">
        <v>305</v>
      </c>
      <c r="U96" s="238" t="s">
        <v>305</v>
      </c>
      <c r="V96" s="174" t="s">
        <v>305</v>
      </c>
      <c r="W96" s="674"/>
      <c r="X96" s="661">
        <f>X97+X102</f>
        <v>3017696.4</v>
      </c>
      <c r="Y96" s="661">
        <f>Y97+Y102</f>
        <v>2800000</v>
      </c>
      <c r="Z96" s="665">
        <f>Z97+Z102</f>
        <v>2800000</v>
      </c>
      <c r="AA96" s="12"/>
      <c r="AB96" s="3"/>
    </row>
    <row r="97" spans="1:28" ht="66.75" customHeight="1">
      <c r="A97" s="64"/>
      <c r="B97" s="122"/>
      <c r="C97" s="123"/>
      <c r="D97" s="234"/>
      <c r="E97" s="126"/>
      <c r="F97" s="788" t="s">
        <v>169</v>
      </c>
      <c r="G97" s="790"/>
      <c r="H97" s="790"/>
      <c r="I97" s="790"/>
      <c r="J97" s="790"/>
      <c r="K97" s="790"/>
      <c r="L97" s="790"/>
      <c r="M97" s="790"/>
      <c r="N97" s="791"/>
      <c r="O97" s="127">
        <v>5</v>
      </c>
      <c r="P97" s="128">
        <v>3</v>
      </c>
      <c r="Q97" s="124" t="s">
        <v>168</v>
      </c>
      <c r="R97" s="129" t="s">
        <v>160</v>
      </c>
      <c r="S97" s="130" t="s">
        <v>155</v>
      </c>
      <c r="T97" s="129" t="s">
        <v>154</v>
      </c>
      <c r="U97" s="131" t="s">
        <v>153</v>
      </c>
      <c r="V97" s="132" t="s">
        <v>305</v>
      </c>
      <c r="W97" s="125"/>
      <c r="X97" s="636">
        <f>X98</f>
        <v>248796.4</v>
      </c>
      <c r="Y97" s="636">
        <f t="shared" ref="Y97:Z100" si="7">Y98</f>
        <v>31100</v>
      </c>
      <c r="Z97" s="649">
        <f t="shared" si="7"/>
        <v>31100</v>
      </c>
      <c r="AA97" s="12"/>
      <c r="AB97" s="3"/>
    </row>
    <row r="98" spans="1:28" ht="15" customHeight="1">
      <c r="A98" s="64"/>
      <c r="B98" s="122"/>
      <c r="C98" s="123"/>
      <c r="D98" s="234"/>
      <c r="E98" s="135"/>
      <c r="F98" s="138"/>
      <c r="G98" s="809" t="s">
        <v>204</v>
      </c>
      <c r="H98" s="810"/>
      <c r="I98" s="810"/>
      <c r="J98" s="810"/>
      <c r="K98" s="810"/>
      <c r="L98" s="810"/>
      <c r="M98" s="810"/>
      <c r="N98" s="811"/>
      <c r="O98" s="127">
        <v>5</v>
      </c>
      <c r="P98" s="128">
        <v>3</v>
      </c>
      <c r="Q98" s="124" t="s">
        <v>203</v>
      </c>
      <c r="R98" s="129" t="s">
        <v>160</v>
      </c>
      <c r="S98" s="130" t="s">
        <v>197</v>
      </c>
      <c r="T98" s="129" t="s">
        <v>154</v>
      </c>
      <c r="U98" s="131" t="s">
        <v>153</v>
      </c>
      <c r="V98" s="132" t="s">
        <v>305</v>
      </c>
      <c r="W98" s="125"/>
      <c r="X98" s="636">
        <f>X99</f>
        <v>248796.4</v>
      </c>
      <c r="Y98" s="636">
        <f t="shared" si="7"/>
        <v>31100</v>
      </c>
      <c r="Z98" s="649">
        <f t="shared" si="7"/>
        <v>31100</v>
      </c>
      <c r="AA98" s="12"/>
      <c r="AB98" s="3"/>
    </row>
    <row r="99" spans="1:28" ht="15" customHeight="1">
      <c r="A99" s="64"/>
      <c r="B99" s="122"/>
      <c r="C99" s="123"/>
      <c r="D99" s="234"/>
      <c r="E99" s="135"/>
      <c r="F99" s="148"/>
      <c r="G99" s="137"/>
      <c r="H99" s="788" t="s">
        <v>202</v>
      </c>
      <c r="I99" s="790"/>
      <c r="J99" s="790"/>
      <c r="K99" s="790"/>
      <c r="L99" s="790"/>
      <c r="M99" s="790"/>
      <c r="N99" s="791"/>
      <c r="O99" s="127">
        <v>5</v>
      </c>
      <c r="P99" s="128">
        <v>3</v>
      </c>
      <c r="Q99" s="124" t="s">
        <v>201</v>
      </c>
      <c r="R99" s="129" t="s">
        <v>160</v>
      </c>
      <c r="S99" s="130" t="s">
        <v>197</v>
      </c>
      <c r="T99" s="129" t="s">
        <v>158</v>
      </c>
      <c r="U99" s="131" t="s">
        <v>153</v>
      </c>
      <c r="V99" s="132" t="s">
        <v>305</v>
      </c>
      <c r="W99" s="125"/>
      <c r="X99" s="636">
        <f>X100</f>
        <v>248796.4</v>
      </c>
      <c r="Y99" s="636">
        <f t="shared" si="7"/>
        <v>31100</v>
      </c>
      <c r="Z99" s="649">
        <f t="shared" si="7"/>
        <v>31100</v>
      </c>
      <c r="AA99" s="12"/>
      <c r="AB99" s="3"/>
    </row>
    <row r="100" spans="1:28" ht="15" customHeight="1">
      <c r="A100" s="64"/>
      <c r="B100" s="122"/>
      <c r="C100" s="123"/>
      <c r="D100" s="234"/>
      <c r="E100" s="135"/>
      <c r="F100" s="148"/>
      <c r="G100" s="149"/>
      <c r="H100" s="138"/>
      <c r="I100" s="788" t="s">
        <v>200</v>
      </c>
      <c r="J100" s="790"/>
      <c r="K100" s="790"/>
      <c r="L100" s="790"/>
      <c r="M100" s="790"/>
      <c r="N100" s="791"/>
      <c r="O100" s="127">
        <v>5</v>
      </c>
      <c r="P100" s="128">
        <v>3</v>
      </c>
      <c r="Q100" s="124" t="s">
        <v>198</v>
      </c>
      <c r="R100" s="129" t="s">
        <v>160</v>
      </c>
      <c r="S100" s="130" t="s">
        <v>197</v>
      </c>
      <c r="T100" s="129" t="s">
        <v>158</v>
      </c>
      <c r="U100" s="131" t="s">
        <v>196</v>
      </c>
      <c r="V100" s="132" t="s">
        <v>305</v>
      </c>
      <c r="W100" s="125"/>
      <c r="X100" s="636">
        <f>X101</f>
        <v>248796.4</v>
      </c>
      <c r="Y100" s="636">
        <f t="shared" si="7"/>
        <v>31100</v>
      </c>
      <c r="Z100" s="649">
        <f t="shared" si="7"/>
        <v>31100</v>
      </c>
      <c r="AA100" s="12"/>
      <c r="AB100" s="3"/>
    </row>
    <row r="101" spans="1:28" ht="35.25" customHeight="1">
      <c r="A101" s="64"/>
      <c r="B101" s="122"/>
      <c r="C101" s="123"/>
      <c r="D101" s="239"/>
      <c r="E101" s="139"/>
      <c r="F101" s="140"/>
      <c r="G101" s="141"/>
      <c r="H101" s="142"/>
      <c r="I101" s="143"/>
      <c r="J101" s="806" t="s">
        <v>199</v>
      </c>
      <c r="K101" s="806"/>
      <c r="L101" s="806"/>
      <c r="M101" s="806"/>
      <c r="N101" s="807"/>
      <c r="O101" s="78">
        <v>5</v>
      </c>
      <c r="P101" s="79">
        <v>3</v>
      </c>
      <c r="Q101" s="124" t="s">
        <v>198</v>
      </c>
      <c r="R101" s="145" t="s">
        <v>160</v>
      </c>
      <c r="S101" s="146" t="s">
        <v>197</v>
      </c>
      <c r="T101" s="145" t="s">
        <v>158</v>
      </c>
      <c r="U101" s="147" t="s">
        <v>196</v>
      </c>
      <c r="V101" s="111" t="s">
        <v>195</v>
      </c>
      <c r="W101" s="125"/>
      <c r="X101" s="642">
        <v>248796.4</v>
      </c>
      <c r="Y101" s="642">
        <v>31100</v>
      </c>
      <c r="Z101" s="642">
        <v>31100</v>
      </c>
      <c r="AA101" s="12"/>
      <c r="AB101" s="3"/>
    </row>
    <row r="102" spans="1:28" ht="27" customHeight="1">
      <c r="A102" s="64"/>
      <c r="B102" s="122"/>
      <c r="C102" s="123"/>
      <c r="D102" s="239"/>
      <c r="E102" s="139"/>
      <c r="F102" s="140"/>
      <c r="G102" s="141"/>
      <c r="H102" s="142"/>
      <c r="I102" s="143"/>
      <c r="J102" s="511"/>
      <c r="K102" s="511"/>
      <c r="L102" s="511"/>
      <c r="M102" s="548" t="s">
        <v>138</v>
      </c>
      <c r="N102" s="512"/>
      <c r="O102" s="78">
        <v>5</v>
      </c>
      <c r="P102" s="79">
        <v>3</v>
      </c>
      <c r="Q102" s="124"/>
      <c r="R102" s="243">
        <v>85</v>
      </c>
      <c r="S102" s="244">
        <v>6</v>
      </c>
      <c r="T102" s="243">
        <v>0</v>
      </c>
      <c r="U102" s="245">
        <v>0</v>
      </c>
      <c r="V102" s="111"/>
      <c r="W102" s="125"/>
      <c r="X102" s="642">
        <v>2768900</v>
      </c>
      <c r="Y102" s="642">
        <v>2768900</v>
      </c>
      <c r="Z102" s="642">
        <v>2768900</v>
      </c>
      <c r="AA102" s="12"/>
      <c r="AB102" s="3"/>
    </row>
    <row r="103" spans="1:28" ht="35.25" customHeight="1">
      <c r="A103" s="64"/>
      <c r="B103" s="122"/>
      <c r="C103" s="123"/>
      <c r="D103" s="239"/>
      <c r="E103" s="139"/>
      <c r="F103" s="140"/>
      <c r="G103" s="141"/>
      <c r="H103" s="142"/>
      <c r="I103" s="143"/>
      <c r="J103" s="511"/>
      <c r="K103" s="511"/>
      <c r="L103" s="511"/>
      <c r="M103" s="144" t="s">
        <v>199</v>
      </c>
      <c r="N103" s="512"/>
      <c r="O103" s="78">
        <v>5</v>
      </c>
      <c r="P103" s="79">
        <v>3</v>
      </c>
      <c r="Q103" s="124"/>
      <c r="R103" s="387" t="s">
        <v>160</v>
      </c>
      <c r="S103" s="388">
        <v>6</v>
      </c>
      <c r="T103" s="387">
        <v>3</v>
      </c>
      <c r="U103" s="389">
        <v>90038</v>
      </c>
      <c r="V103" s="111">
        <v>240</v>
      </c>
      <c r="W103" s="125"/>
      <c r="X103" s="642">
        <v>2768900</v>
      </c>
      <c r="Y103" s="642">
        <v>2768900</v>
      </c>
      <c r="Z103" s="642">
        <v>2768900</v>
      </c>
      <c r="AA103" s="12"/>
      <c r="AB103" s="3"/>
    </row>
    <row r="104" spans="1:28" ht="15" customHeight="1">
      <c r="A104" s="64"/>
      <c r="B104" s="122"/>
      <c r="C104" s="123"/>
      <c r="D104" s="794" t="s">
        <v>194</v>
      </c>
      <c r="E104" s="795"/>
      <c r="F104" s="795"/>
      <c r="G104" s="795"/>
      <c r="H104" s="795"/>
      <c r="I104" s="795"/>
      <c r="J104" s="796"/>
      <c r="K104" s="796"/>
      <c r="L104" s="796"/>
      <c r="M104" s="796"/>
      <c r="N104" s="797"/>
      <c r="O104" s="151">
        <v>8</v>
      </c>
      <c r="P104" s="152" t="s">
        <v>305</v>
      </c>
      <c r="Q104" s="124" t="s">
        <v>305</v>
      </c>
      <c r="R104" s="240" t="s">
        <v>305</v>
      </c>
      <c r="S104" s="241" t="s">
        <v>305</v>
      </c>
      <c r="T104" s="240" t="s">
        <v>305</v>
      </c>
      <c r="U104" s="242" t="s">
        <v>305</v>
      </c>
      <c r="V104" s="153" t="s">
        <v>305</v>
      </c>
      <c r="W104" s="125"/>
      <c r="X104" s="645">
        <f t="shared" ref="X104:Z105" si="8">X105</f>
        <v>3000000</v>
      </c>
      <c r="Y104" s="645">
        <f t="shared" si="8"/>
        <v>2500000</v>
      </c>
      <c r="Z104" s="646">
        <f t="shared" si="8"/>
        <v>2500000</v>
      </c>
      <c r="AA104" s="12"/>
      <c r="AB104" s="3"/>
    </row>
    <row r="105" spans="1:28" ht="15" customHeight="1">
      <c r="A105" s="64"/>
      <c r="B105" s="122"/>
      <c r="C105" s="123"/>
      <c r="D105" s="234"/>
      <c r="E105" s="798" t="s">
        <v>193</v>
      </c>
      <c r="F105" s="799"/>
      <c r="G105" s="799"/>
      <c r="H105" s="799"/>
      <c r="I105" s="799"/>
      <c r="J105" s="799"/>
      <c r="K105" s="799"/>
      <c r="L105" s="799"/>
      <c r="M105" s="799"/>
      <c r="N105" s="802"/>
      <c r="O105" s="177">
        <v>8</v>
      </c>
      <c r="P105" s="178">
        <v>1</v>
      </c>
      <c r="Q105" s="173" t="s">
        <v>305</v>
      </c>
      <c r="R105" s="179" t="s">
        <v>305</v>
      </c>
      <c r="S105" s="180" t="s">
        <v>305</v>
      </c>
      <c r="T105" s="179" t="s">
        <v>305</v>
      </c>
      <c r="U105" s="181" t="s">
        <v>305</v>
      </c>
      <c r="V105" s="182" t="s">
        <v>305</v>
      </c>
      <c r="W105" s="175"/>
      <c r="X105" s="647">
        <f t="shared" si="8"/>
        <v>3000000</v>
      </c>
      <c r="Y105" s="647">
        <f t="shared" si="8"/>
        <v>2500000</v>
      </c>
      <c r="Z105" s="648">
        <f t="shared" si="8"/>
        <v>2500000</v>
      </c>
      <c r="AA105" s="12"/>
      <c r="AB105" s="3"/>
    </row>
    <row r="106" spans="1:28" ht="29.25" customHeight="1">
      <c r="A106" s="64"/>
      <c r="B106" s="122"/>
      <c r="C106" s="123"/>
      <c r="D106" s="234"/>
      <c r="E106" s="126"/>
      <c r="F106" s="788" t="s">
        <v>192</v>
      </c>
      <c r="G106" s="790"/>
      <c r="H106" s="790"/>
      <c r="I106" s="790"/>
      <c r="J106" s="790"/>
      <c r="K106" s="790"/>
      <c r="L106" s="790"/>
      <c r="M106" s="790"/>
      <c r="N106" s="791"/>
      <c r="O106" s="127">
        <v>8</v>
      </c>
      <c r="P106" s="128">
        <v>1</v>
      </c>
      <c r="Q106" s="124" t="s">
        <v>191</v>
      </c>
      <c r="R106" s="129" t="s">
        <v>175</v>
      </c>
      <c r="S106" s="130" t="s">
        <v>155</v>
      </c>
      <c r="T106" s="129" t="s">
        <v>154</v>
      </c>
      <c r="U106" s="131" t="s">
        <v>153</v>
      </c>
      <c r="V106" s="132" t="s">
        <v>305</v>
      </c>
      <c r="W106" s="125"/>
      <c r="X106" s="636">
        <f>X107+X111</f>
        <v>3000000</v>
      </c>
      <c r="Y106" s="636">
        <f>Y107+Y111</f>
        <v>2500000</v>
      </c>
      <c r="Z106" s="649">
        <f>Z107+Z111</f>
        <v>2500000</v>
      </c>
      <c r="AA106" s="12"/>
      <c r="AB106" s="3"/>
    </row>
    <row r="107" spans="1:28" ht="15" customHeight="1">
      <c r="A107" s="64"/>
      <c r="B107" s="122"/>
      <c r="C107" s="123"/>
      <c r="D107" s="234"/>
      <c r="E107" s="135"/>
      <c r="F107" s="138"/>
      <c r="G107" s="788" t="s">
        <v>190</v>
      </c>
      <c r="H107" s="790"/>
      <c r="I107" s="790"/>
      <c r="J107" s="790"/>
      <c r="K107" s="790"/>
      <c r="L107" s="790"/>
      <c r="M107" s="790"/>
      <c r="N107" s="791"/>
      <c r="O107" s="127">
        <v>8</v>
      </c>
      <c r="P107" s="128">
        <v>1</v>
      </c>
      <c r="Q107" s="124" t="s">
        <v>189</v>
      </c>
      <c r="R107" s="129" t="s">
        <v>175</v>
      </c>
      <c r="S107" s="130" t="s">
        <v>184</v>
      </c>
      <c r="T107" s="129" t="s">
        <v>154</v>
      </c>
      <c r="U107" s="131" t="s">
        <v>153</v>
      </c>
      <c r="V107" s="132" t="s">
        <v>305</v>
      </c>
      <c r="W107" s="125"/>
      <c r="X107" s="636">
        <f t="shared" ref="X107:Z108" si="9">X108</f>
        <v>215000</v>
      </c>
      <c r="Y107" s="636">
        <f t="shared" si="9"/>
        <v>280000</v>
      </c>
      <c r="Z107" s="649">
        <f t="shared" si="9"/>
        <v>280000</v>
      </c>
      <c r="AA107" s="12"/>
      <c r="AB107" s="3"/>
    </row>
    <row r="108" spans="1:28" ht="15" customHeight="1">
      <c r="A108" s="64"/>
      <c r="B108" s="122"/>
      <c r="C108" s="123"/>
      <c r="D108" s="234"/>
      <c r="E108" s="135"/>
      <c r="F108" s="148"/>
      <c r="G108" s="137"/>
      <c r="H108" s="788" t="s">
        <v>188</v>
      </c>
      <c r="I108" s="790"/>
      <c r="J108" s="790"/>
      <c r="K108" s="790"/>
      <c r="L108" s="790"/>
      <c r="M108" s="790"/>
      <c r="N108" s="791"/>
      <c r="O108" s="127">
        <v>8</v>
      </c>
      <c r="P108" s="128">
        <v>1</v>
      </c>
      <c r="Q108" s="124" t="s">
        <v>187</v>
      </c>
      <c r="R108" s="129" t="s">
        <v>175</v>
      </c>
      <c r="S108" s="130" t="s">
        <v>184</v>
      </c>
      <c r="T108" s="129" t="s">
        <v>158</v>
      </c>
      <c r="U108" s="131" t="s">
        <v>153</v>
      </c>
      <c r="V108" s="132" t="s">
        <v>305</v>
      </c>
      <c r="W108" s="125"/>
      <c r="X108" s="636">
        <f t="shared" si="9"/>
        <v>215000</v>
      </c>
      <c r="Y108" s="636">
        <f t="shared" si="9"/>
        <v>280000</v>
      </c>
      <c r="Z108" s="649">
        <f t="shared" si="9"/>
        <v>280000</v>
      </c>
      <c r="AA108" s="12"/>
      <c r="AB108" s="3"/>
    </row>
    <row r="109" spans="1:28" ht="15" customHeight="1">
      <c r="A109" s="64"/>
      <c r="B109" s="122"/>
      <c r="C109" s="123"/>
      <c r="D109" s="234"/>
      <c r="E109" s="135"/>
      <c r="F109" s="148"/>
      <c r="G109" s="149"/>
      <c r="H109" s="138"/>
      <c r="I109" s="788" t="s">
        <v>186</v>
      </c>
      <c r="J109" s="790"/>
      <c r="K109" s="790"/>
      <c r="L109" s="790"/>
      <c r="M109" s="790"/>
      <c r="N109" s="791"/>
      <c r="O109" s="127">
        <v>8</v>
      </c>
      <c r="P109" s="128">
        <v>1</v>
      </c>
      <c r="Q109" s="124" t="s">
        <v>185</v>
      </c>
      <c r="R109" s="129" t="s">
        <v>175</v>
      </c>
      <c r="S109" s="130" t="s">
        <v>184</v>
      </c>
      <c r="T109" s="129" t="s">
        <v>158</v>
      </c>
      <c r="U109" s="131" t="s">
        <v>183</v>
      </c>
      <c r="V109" s="132" t="s">
        <v>305</v>
      </c>
      <c r="W109" s="125"/>
      <c r="X109" s="642">
        <v>215000</v>
      </c>
      <c r="Y109" s="642">
        <v>280000</v>
      </c>
      <c r="Z109" s="642">
        <v>280000</v>
      </c>
      <c r="AA109" s="12"/>
      <c r="AB109" s="3"/>
    </row>
    <row r="110" spans="1:28" ht="15" customHeight="1">
      <c r="A110" s="64"/>
      <c r="B110" s="122"/>
      <c r="C110" s="123"/>
      <c r="D110" s="234"/>
      <c r="E110" s="135"/>
      <c r="F110" s="148"/>
      <c r="G110" s="141"/>
      <c r="H110" s="142"/>
      <c r="I110" s="143"/>
      <c r="J110" s="806" t="s">
        <v>177</v>
      </c>
      <c r="K110" s="806"/>
      <c r="L110" s="806"/>
      <c r="M110" s="806"/>
      <c r="N110" s="807"/>
      <c r="O110" s="78">
        <v>8</v>
      </c>
      <c r="P110" s="79">
        <v>1</v>
      </c>
      <c r="Q110" s="124" t="s">
        <v>185</v>
      </c>
      <c r="R110" s="145" t="s">
        <v>175</v>
      </c>
      <c r="S110" s="146" t="s">
        <v>184</v>
      </c>
      <c r="T110" s="145" t="s">
        <v>158</v>
      </c>
      <c r="U110" s="147" t="s">
        <v>183</v>
      </c>
      <c r="V110" s="111" t="s">
        <v>172</v>
      </c>
      <c r="W110" s="125"/>
      <c r="X110" s="642">
        <v>215000</v>
      </c>
      <c r="Y110" s="642">
        <v>280000</v>
      </c>
      <c r="Z110" s="642">
        <v>280000</v>
      </c>
      <c r="AA110" s="12"/>
      <c r="AB110" s="3"/>
    </row>
    <row r="111" spans="1:28" ht="15" customHeight="1">
      <c r="A111" s="64"/>
      <c r="B111" s="122"/>
      <c r="C111" s="123"/>
      <c r="D111" s="234"/>
      <c r="E111" s="135"/>
      <c r="F111" s="150"/>
      <c r="G111" s="788" t="s">
        <v>182</v>
      </c>
      <c r="H111" s="790"/>
      <c r="I111" s="790"/>
      <c r="J111" s="814"/>
      <c r="K111" s="814"/>
      <c r="L111" s="814"/>
      <c r="M111" s="814"/>
      <c r="N111" s="815"/>
      <c r="O111" s="156">
        <v>8</v>
      </c>
      <c r="P111" s="157">
        <v>1</v>
      </c>
      <c r="Q111" s="124" t="s">
        <v>181</v>
      </c>
      <c r="R111" s="243" t="s">
        <v>175</v>
      </c>
      <c r="S111" s="244" t="s">
        <v>174</v>
      </c>
      <c r="T111" s="243" t="s">
        <v>154</v>
      </c>
      <c r="U111" s="245" t="s">
        <v>153</v>
      </c>
      <c r="V111" s="158" t="s">
        <v>305</v>
      </c>
      <c r="W111" s="125"/>
      <c r="X111" s="640">
        <v>2785000</v>
      </c>
      <c r="Y111" s="640">
        <f t="shared" ref="Y111:Z113" si="10">Y112</f>
        <v>2220000</v>
      </c>
      <c r="Z111" s="644">
        <f t="shared" si="10"/>
        <v>2220000</v>
      </c>
      <c r="AA111" s="12"/>
      <c r="AB111" s="3"/>
    </row>
    <row r="112" spans="1:28" ht="15" customHeight="1">
      <c r="A112" s="64"/>
      <c r="B112" s="122"/>
      <c r="C112" s="123"/>
      <c r="D112" s="234"/>
      <c r="E112" s="135"/>
      <c r="F112" s="148"/>
      <c r="G112" s="137"/>
      <c r="H112" s="788" t="s">
        <v>180</v>
      </c>
      <c r="I112" s="790"/>
      <c r="J112" s="790"/>
      <c r="K112" s="790"/>
      <c r="L112" s="790"/>
      <c r="M112" s="790"/>
      <c r="N112" s="791"/>
      <c r="O112" s="127">
        <v>8</v>
      </c>
      <c r="P112" s="128">
        <v>1</v>
      </c>
      <c r="Q112" s="124" t="s">
        <v>179</v>
      </c>
      <c r="R112" s="129" t="s">
        <v>175</v>
      </c>
      <c r="S112" s="130" t="s">
        <v>174</v>
      </c>
      <c r="T112" s="129" t="s">
        <v>158</v>
      </c>
      <c r="U112" s="131" t="s">
        <v>153</v>
      </c>
      <c r="V112" s="132" t="s">
        <v>305</v>
      </c>
      <c r="W112" s="125"/>
      <c r="X112" s="640">
        <v>2785000</v>
      </c>
      <c r="Y112" s="636">
        <f t="shared" si="10"/>
        <v>2220000</v>
      </c>
      <c r="Z112" s="649">
        <f t="shared" si="10"/>
        <v>2220000</v>
      </c>
      <c r="AA112" s="12"/>
      <c r="AB112" s="3"/>
    </row>
    <row r="113" spans="1:28" ht="18" customHeight="1">
      <c r="A113" s="64"/>
      <c r="B113" s="122"/>
      <c r="C113" s="123"/>
      <c r="D113" s="234"/>
      <c r="E113" s="135"/>
      <c r="F113" s="148"/>
      <c r="G113" s="149"/>
      <c r="H113" s="138"/>
      <c r="I113" s="788" t="s">
        <v>178</v>
      </c>
      <c r="J113" s="790"/>
      <c r="K113" s="790"/>
      <c r="L113" s="790"/>
      <c r="M113" s="790"/>
      <c r="N113" s="791"/>
      <c r="O113" s="127">
        <v>8</v>
      </c>
      <c r="P113" s="128">
        <v>1</v>
      </c>
      <c r="Q113" s="124" t="s">
        <v>176</v>
      </c>
      <c r="R113" s="129" t="s">
        <v>175</v>
      </c>
      <c r="S113" s="130" t="s">
        <v>174</v>
      </c>
      <c r="T113" s="129" t="s">
        <v>158</v>
      </c>
      <c r="U113" s="131" t="s">
        <v>173</v>
      </c>
      <c r="V113" s="132" t="s">
        <v>305</v>
      </c>
      <c r="W113" s="125"/>
      <c r="X113" s="640">
        <v>2785000</v>
      </c>
      <c r="Y113" s="636">
        <f t="shared" si="10"/>
        <v>2220000</v>
      </c>
      <c r="Z113" s="649">
        <f t="shared" si="10"/>
        <v>2220000</v>
      </c>
      <c r="AA113" s="12"/>
      <c r="AB113" s="3"/>
    </row>
    <row r="114" spans="1:28" ht="15" customHeight="1">
      <c r="A114" s="64"/>
      <c r="B114" s="122"/>
      <c r="C114" s="123"/>
      <c r="D114" s="239"/>
      <c r="E114" s="139"/>
      <c r="F114" s="140"/>
      <c r="G114" s="141"/>
      <c r="H114" s="142"/>
      <c r="I114" s="143"/>
      <c r="J114" s="806" t="s">
        <v>177</v>
      </c>
      <c r="K114" s="806"/>
      <c r="L114" s="806"/>
      <c r="M114" s="806"/>
      <c r="N114" s="807"/>
      <c r="O114" s="78">
        <v>8</v>
      </c>
      <c r="P114" s="79">
        <v>1</v>
      </c>
      <c r="Q114" s="124" t="s">
        <v>176</v>
      </c>
      <c r="R114" s="145" t="s">
        <v>175</v>
      </c>
      <c r="S114" s="146" t="s">
        <v>174</v>
      </c>
      <c r="T114" s="145" t="s">
        <v>158</v>
      </c>
      <c r="U114" s="147" t="s">
        <v>173</v>
      </c>
      <c r="V114" s="111" t="s">
        <v>172</v>
      </c>
      <c r="W114" s="125"/>
      <c r="X114" s="642">
        <v>2720000</v>
      </c>
      <c r="Y114" s="642">
        <v>2220000</v>
      </c>
      <c r="Z114" s="642">
        <v>2220000</v>
      </c>
      <c r="AA114" s="12"/>
      <c r="AB114" s="3"/>
    </row>
    <row r="115" spans="1:28" ht="15" customHeight="1">
      <c r="A115" s="64"/>
      <c r="B115" s="122"/>
      <c r="C115" s="123"/>
      <c r="D115" s="794" t="s">
        <v>171</v>
      </c>
      <c r="E115" s="795"/>
      <c r="F115" s="795"/>
      <c r="G115" s="795"/>
      <c r="H115" s="795"/>
      <c r="I115" s="795"/>
      <c r="J115" s="796"/>
      <c r="K115" s="796"/>
      <c r="L115" s="796"/>
      <c r="M115" s="796"/>
      <c r="N115" s="797"/>
      <c r="O115" s="151">
        <v>10</v>
      </c>
      <c r="P115" s="152" t="s">
        <v>305</v>
      </c>
      <c r="Q115" s="124" t="s">
        <v>305</v>
      </c>
      <c r="R115" s="240" t="s">
        <v>305</v>
      </c>
      <c r="S115" s="241" t="s">
        <v>305</v>
      </c>
      <c r="T115" s="240" t="s">
        <v>305</v>
      </c>
      <c r="U115" s="242" t="s">
        <v>305</v>
      </c>
      <c r="V115" s="153" t="s">
        <v>305</v>
      </c>
      <c r="W115" s="125"/>
      <c r="X115" s="645">
        <f>X116+X122</f>
        <v>131526</v>
      </c>
      <c r="Y115" s="645">
        <f>Y116+Y122</f>
        <v>131526</v>
      </c>
      <c r="Z115" s="645">
        <f>Z116+Z122</f>
        <v>131526</v>
      </c>
      <c r="AA115" s="12"/>
      <c r="AB115" s="3"/>
    </row>
    <row r="116" spans="1:28" ht="15" customHeight="1">
      <c r="A116" s="64"/>
      <c r="B116" s="122"/>
      <c r="C116" s="123"/>
      <c r="D116" s="234"/>
      <c r="E116" s="798" t="s">
        <v>170</v>
      </c>
      <c r="F116" s="799"/>
      <c r="G116" s="799"/>
      <c r="H116" s="799"/>
      <c r="I116" s="799"/>
      <c r="J116" s="799"/>
      <c r="K116" s="799"/>
      <c r="L116" s="799"/>
      <c r="M116" s="799"/>
      <c r="N116" s="802"/>
      <c r="O116" s="177">
        <v>10</v>
      </c>
      <c r="P116" s="178">
        <v>1</v>
      </c>
      <c r="Q116" s="173" t="s">
        <v>305</v>
      </c>
      <c r="R116" s="179" t="s">
        <v>305</v>
      </c>
      <c r="S116" s="180" t="s">
        <v>305</v>
      </c>
      <c r="T116" s="179" t="s">
        <v>305</v>
      </c>
      <c r="U116" s="181" t="s">
        <v>305</v>
      </c>
      <c r="V116" s="182" t="s">
        <v>305</v>
      </c>
      <c r="W116" s="175"/>
      <c r="X116" s="647">
        <f>X117</f>
        <v>131526</v>
      </c>
      <c r="Y116" s="647">
        <f t="shared" ref="Y116:Z120" si="11">Y117</f>
        <v>131526</v>
      </c>
      <c r="Z116" s="648">
        <f t="shared" si="11"/>
        <v>131526</v>
      </c>
      <c r="AA116" s="12"/>
      <c r="AB116" s="3"/>
    </row>
    <row r="117" spans="1:28" ht="57.75" customHeight="1">
      <c r="A117" s="64"/>
      <c r="B117" s="122"/>
      <c r="C117" s="123"/>
      <c r="D117" s="234"/>
      <c r="E117" s="126"/>
      <c r="F117" s="788" t="s">
        <v>408</v>
      </c>
      <c r="G117" s="790"/>
      <c r="H117" s="790"/>
      <c r="I117" s="790"/>
      <c r="J117" s="790"/>
      <c r="K117" s="790"/>
      <c r="L117" s="790"/>
      <c r="M117" s="790"/>
      <c r="N117" s="791"/>
      <c r="O117" s="127">
        <v>10</v>
      </c>
      <c r="P117" s="128">
        <v>1</v>
      </c>
      <c r="Q117" s="124" t="s">
        <v>168</v>
      </c>
      <c r="R117" s="129" t="s">
        <v>160</v>
      </c>
      <c r="S117" s="130" t="s">
        <v>155</v>
      </c>
      <c r="T117" s="129" t="s">
        <v>154</v>
      </c>
      <c r="U117" s="131" t="s">
        <v>153</v>
      </c>
      <c r="V117" s="132" t="s">
        <v>305</v>
      </c>
      <c r="W117" s="125"/>
      <c r="X117" s="636">
        <f>X118</f>
        <v>131526</v>
      </c>
      <c r="Y117" s="636">
        <f t="shared" si="11"/>
        <v>131526</v>
      </c>
      <c r="Z117" s="649">
        <f t="shared" si="11"/>
        <v>131526</v>
      </c>
      <c r="AA117" s="12"/>
      <c r="AB117" s="3"/>
    </row>
    <row r="118" spans="1:28" ht="15" customHeight="1">
      <c r="A118" s="64"/>
      <c r="B118" s="122"/>
      <c r="C118" s="123"/>
      <c r="D118" s="234"/>
      <c r="E118" s="135"/>
      <c r="F118" s="138"/>
      <c r="G118" s="788" t="s">
        <v>167</v>
      </c>
      <c r="H118" s="790"/>
      <c r="I118" s="790"/>
      <c r="J118" s="790"/>
      <c r="K118" s="790"/>
      <c r="L118" s="790"/>
      <c r="M118" s="790"/>
      <c r="N118" s="791"/>
      <c r="O118" s="127">
        <v>10</v>
      </c>
      <c r="P118" s="128">
        <v>1</v>
      </c>
      <c r="Q118" s="124" t="s">
        <v>166</v>
      </c>
      <c r="R118" s="129" t="s">
        <v>160</v>
      </c>
      <c r="S118" s="130" t="s">
        <v>159</v>
      </c>
      <c r="T118" s="129" t="s">
        <v>154</v>
      </c>
      <c r="U118" s="131" t="s">
        <v>153</v>
      </c>
      <c r="V118" s="132" t="s">
        <v>305</v>
      </c>
      <c r="W118" s="125"/>
      <c r="X118" s="636">
        <f>X119</f>
        <v>131526</v>
      </c>
      <c r="Y118" s="636">
        <f t="shared" si="11"/>
        <v>131526</v>
      </c>
      <c r="Z118" s="649">
        <f t="shared" si="11"/>
        <v>131526</v>
      </c>
      <c r="AA118" s="12"/>
      <c r="AB118" s="3"/>
    </row>
    <row r="119" spans="1:28" ht="29.25" customHeight="1">
      <c r="A119" s="64"/>
      <c r="B119" s="122"/>
      <c r="C119" s="123"/>
      <c r="D119" s="234"/>
      <c r="E119" s="135"/>
      <c r="F119" s="148"/>
      <c r="G119" s="137"/>
      <c r="H119" s="788" t="s">
        <v>165</v>
      </c>
      <c r="I119" s="790"/>
      <c r="J119" s="790"/>
      <c r="K119" s="790"/>
      <c r="L119" s="790"/>
      <c r="M119" s="790"/>
      <c r="N119" s="791"/>
      <c r="O119" s="127">
        <v>10</v>
      </c>
      <c r="P119" s="128">
        <v>1</v>
      </c>
      <c r="Q119" s="124" t="s">
        <v>164</v>
      </c>
      <c r="R119" s="129" t="s">
        <v>160</v>
      </c>
      <c r="S119" s="130" t="s">
        <v>159</v>
      </c>
      <c r="T119" s="129" t="s">
        <v>158</v>
      </c>
      <c r="U119" s="131" t="s">
        <v>153</v>
      </c>
      <c r="V119" s="132" t="s">
        <v>305</v>
      </c>
      <c r="W119" s="125"/>
      <c r="X119" s="636">
        <f>X120</f>
        <v>131526</v>
      </c>
      <c r="Y119" s="636">
        <f t="shared" si="11"/>
        <v>131526</v>
      </c>
      <c r="Z119" s="649">
        <f t="shared" si="11"/>
        <v>131526</v>
      </c>
      <c r="AA119" s="12"/>
      <c r="AB119" s="3"/>
    </row>
    <row r="120" spans="1:28" ht="15" customHeight="1">
      <c r="A120" s="64"/>
      <c r="B120" s="122"/>
      <c r="C120" s="123"/>
      <c r="D120" s="234"/>
      <c r="E120" s="135"/>
      <c r="F120" s="148"/>
      <c r="G120" s="149"/>
      <c r="H120" s="138"/>
      <c r="I120" s="788" t="s">
        <v>163</v>
      </c>
      <c r="J120" s="790"/>
      <c r="K120" s="790"/>
      <c r="L120" s="790"/>
      <c r="M120" s="790"/>
      <c r="N120" s="791"/>
      <c r="O120" s="127">
        <v>10</v>
      </c>
      <c r="P120" s="128">
        <v>1</v>
      </c>
      <c r="Q120" s="124" t="s">
        <v>161</v>
      </c>
      <c r="R120" s="129" t="s">
        <v>160</v>
      </c>
      <c r="S120" s="130" t="s">
        <v>159</v>
      </c>
      <c r="T120" s="129" t="s">
        <v>158</v>
      </c>
      <c r="U120" s="131" t="s">
        <v>157</v>
      </c>
      <c r="V120" s="132" t="s">
        <v>305</v>
      </c>
      <c r="W120" s="125"/>
      <c r="X120" s="636">
        <f>X121</f>
        <v>131526</v>
      </c>
      <c r="Y120" s="636">
        <f t="shared" si="11"/>
        <v>131526</v>
      </c>
      <c r="Z120" s="649">
        <f t="shared" si="11"/>
        <v>131526</v>
      </c>
      <c r="AA120" s="12"/>
      <c r="AB120" s="3"/>
    </row>
    <row r="121" spans="1:28" ht="15" customHeight="1">
      <c r="A121" s="64"/>
      <c r="B121" s="122"/>
      <c r="C121" s="123"/>
      <c r="D121" s="239"/>
      <c r="E121" s="139"/>
      <c r="F121" s="140"/>
      <c r="G121" s="141"/>
      <c r="H121" s="142"/>
      <c r="I121" s="143"/>
      <c r="J121" s="806" t="s">
        <v>162</v>
      </c>
      <c r="K121" s="806"/>
      <c r="L121" s="806"/>
      <c r="M121" s="806"/>
      <c r="N121" s="807"/>
      <c r="O121" s="78">
        <v>10</v>
      </c>
      <c r="P121" s="79">
        <v>1</v>
      </c>
      <c r="Q121" s="124" t="s">
        <v>161</v>
      </c>
      <c r="R121" s="145" t="s">
        <v>160</v>
      </c>
      <c r="S121" s="146" t="s">
        <v>159</v>
      </c>
      <c r="T121" s="145" t="s">
        <v>158</v>
      </c>
      <c r="U121" s="147" t="s">
        <v>157</v>
      </c>
      <c r="V121" s="111" t="s">
        <v>156</v>
      </c>
      <c r="W121" s="125"/>
      <c r="X121" s="642">
        <v>131526</v>
      </c>
      <c r="Y121" s="642">
        <v>131526</v>
      </c>
      <c r="Z121" s="643">
        <v>131526</v>
      </c>
      <c r="AA121" s="12"/>
      <c r="AB121" s="3"/>
    </row>
    <row r="122" spans="1:28" ht="15" customHeight="1">
      <c r="A122" s="64"/>
      <c r="B122" s="122"/>
      <c r="C122" s="123"/>
      <c r="D122" s="239"/>
      <c r="E122" s="139"/>
      <c r="F122" s="140"/>
      <c r="G122" s="141"/>
      <c r="H122" s="142"/>
      <c r="I122" s="143"/>
      <c r="J122" s="511"/>
      <c r="K122" s="511"/>
      <c r="L122" s="511"/>
      <c r="M122" s="511" t="s">
        <v>143</v>
      </c>
      <c r="N122" s="512"/>
      <c r="O122" s="156">
        <v>10</v>
      </c>
      <c r="P122" s="157">
        <v>3</v>
      </c>
      <c r="Q122" s="124"/>
      <c r="R122" s="129"/>
      <c r="S122" s="130"/>
      <c r="T122" s="129"/>
      <c r="U122" s="131"/>
      <c r="V122" s="111"/>
      <c r="W122" s="125"/>
      <c r="X122" s="642"/>
      <c r="Y122" s="642"/>
      <c r="Z122" s="643"/>
      <c r="AA122" s="12"/>
      <c r="AB122" s="3"/>
    </row>
    <row r="123" spans="1:28" ht="15" customHeight="1">
      <c r="A123" s="64"/>
      <c r="B123" s="122"/>
      <c r="C123" s="123"/>
      <c r="D123" s="239"/>
      <c r="E123" s="139"/>
      <c r="F123" s="140"/>
      <c r="G123" s="141"/>
      <c r="H123" s="142"/>
      <c r="I123" s="143"/>
      <c r="J123" s="511"/>
      <c r="K123" s="511"/>
      <c r="L123" s="511"/>
      <c r="M123" s="511" t="s">
        <v>144</v>
      </c>
      <c r="N123" s="512"/>
      <c r="O123" s="156">
        <v>10</v>
      </c>
      <c r="P123" s="157">
        <v>3</v>
      </c>
      <c r="Q123" s="520"/>
      <c r="R123" s="129" t="s">
        <v>160</v>
      </c>
      <c r="S123" s="130" t="s">
        <v>155</v>
      </c>
      <c r="T123" s="129" t="s">
        <v>154</v>
      </c>
      <c r="U123" s="131" t="s">
        <v>153</v>
      </c>
      <c r="V123" s="158"/>
      <c r="W123" s="296"/>
      <c r="X123" s="642"/>
      <c r="Y123" s="666"/>
      <c r="Z123" s="667"/>
      <c r="AA123" s="12"/>
      <c r="AB123" s="3"/>
    </row>
    <row r="124" spans="1:28" ht="37.200000000000003" customHeight="1">
      <c r="A124" s="64"/>
      <c r="B124" s="122"/>
      <c r="C124" s="123"/>
      <c r="D124" s="239"/>
      <c r="E124" s="139"/>
      <c r="F124" s="140"/>
      <c r="G124" s="141"/>
      <c r="H124" s="142"/>
      <c r="I124" s="143"/>
      <c r="J124" s="511"/>
      <c r="K124" s="511"/>
      <c r="L124" s="511"/>
      <c r="M124" s="144" t="s">
        <v>145</v>
      </c>
      <c r="N124" s="512"/>
      <c r="O124" s="78">
        <v>10</v>
      </c>
      <c r="P124" s="79">
        <v>3</v>
      </c>
      <c r="Q124" s="124"/>
      <c r="R124" s="387">
        <v>85</v>
      </c>
      <c r="S124" s="388" t="s">
        <v>146</v>
      </c>
      <c r="T124" s="387">
        <v>1</v>
      </c>
      <c r="U124" s="521" t="s">
        <v>549</v>
      </c>
      <c r="V124" s="111">
        <v>320</v>
      </c>
      <c r="W124" s="125"/>
      <c r="X124" s="642"/>
      <c r="Y124" s="642"/>
      <c r="Z124" s="643"/>
      <c r="AA124" s="12"/>
      <c r="AB124" s="3"/>
    </row>
    <row r="125" spans="1:28" ht="12.75" customHeight="1">
      <c r="A125" s="64"/>
      <c r="B125" s="122"/>
      <c r="C125" s="123"/>
      <c r="D125" s="239"/>
      <c r="E125" s="139"/>
      <c r="F125" s="140"/>
      <c r="G125" s="141"/>
      <c r="H125" s="142"/>
      <c r="I125" s="143"/>
      <c r="J125" s="511"/>
      <c r="K125" s="511"/>
      <c r="L125" s="511"/>
      <c r="M125" s="519" t="s">
        <v>141</v>
      </c>
      <c r="N125" s="512"/>
      <c r="O125" s="85">
        <v>11</v>
      </c>
      <c r="P125" s="86"/>
      <c r="Q125" s="124"/>
      <c r="R125" s="387"/>
      <c r="S125" s="388"/>
      <c r="T125" s="387"/>
      <c r="U125" s="521"/>
      <c r="V125" s="111"/>
      <c r="W125" s="125"/>
      <c r="X125" s="638">
        <v>50000</v>
      </c>
      <c r="Y125" s="638">
        <v>20000</v>
      </c>
      <c r="Z125" s="639">
        <v>20000</v>
      </c>
      <c r="AA125" s="12"/>
      <c r="AB125" s="3"/>
    </row>
    <row r="126" spans="1:28" ht="33" customHeight="1">
      <c r="A126" s="64"/>
      <c r="B126" s="122"/>
      <c r="C126" s="123"/>
      <c r="D126" s="239"/>
      <c r="E126" s="139"/>
      <c r="F126" s="140"/>
      <c r="G126" s="141"/>
      <c r="H126" s="142"/>
      <c r="I126" s="143"/>
      <c r="J126" s="511"/>
      <c r="K126" s="511"/>
      <c r="L126" s="511"/>
      <c r="M126" s="144" t="s">
        <v>250</v>
      </c>
      <c r="N126" s="512"/>
      <c r="O126" s="78">
        <v>11</v>
      </c>
      <c r="P126" s="79">
        <v>1</v>
      </c>
      <c r="Q126" s="124"/>
      <c r="R126" s="387">
        <v>85</v>
      </c>
      <c r="S126" s="388" t="s">
        <v>251</v>
      </c>
      <c r="T126" s="387">
        <v>1</v>
      </c>
      <c r="U126" s="521">
        <v>0</v>
      </c>
      <c r="V126" s="111"/>
      <c r="W126" s="125"/>
      <c r="X126" s="642">
        <v>50000</v>
      </c>
      <c r="Y126" s="642">
        <v>20000</v>
      </c>
      <c r="Z126" s="643">
        <v>20000</v>
      </c>
      <c r="AA126" s="12"/>
      <c r="AB126" s="3"/>
    </row>
    <row r="127" spans="1:28" ht="37.5" customHeight="1">
      <c r="A127" s="64"/>
      <c r="B127" s="122"/>
      <c r="C127" s="123"/>
      <c r="D127" s="239"/>
      <c r="E127" s="139"/>
      <c r="F127" s="140"/>
      <c r="G127" s="141"/>
      <c r="H127" s="142"/>
      <c r="I127" s="143"/>
      <c r="J127" s="511"/>
      <c r="K127" s="511"/>
      <c r="L127" s="511"/>
      <c r="M127" s="144" t="s">
        <v>139</v>
      </c>
      <c r="N127" s="512"/>
      <c r="O127" s="78">
        <v>11</v>
      </c>
      <c r="P127" s="79">
        <v>1</v>
      </c>
      <c r="Q127" s="124"/>
      <c r="R127" s="466">
        <v>85</v>
      </c>
      <c r="S127" s="467" t="s">
        <v>251</v>
      </c>
      <c r="T127" s="466">
        <v>1</v>
      </c>
      <c r="U127" s="468">
        <v>90054</v>
      </c>
      <c r="V127" s="111"/>
      <c r="W127" s="125"/>
      <c r="X127" s="642">
        <v>50000</v>
      </c>
      <c r="Y127" s="642">
        <v>20000</v>
      </c>
      <c r="Z127" s="643">
        <v>20000</v>
      </c>
      <c r="AA127" s="12"/>
      <c r="AB127" s="3"/>
    </row>
    <row r="128" spans="1:28" ht="37.200000000000003" customHeight="1">
      <c r="A128" s="64"/>
      <c r="B128" s="122"/>
      <c r="C128" s="123"/>
      <c r="D128" s="239"/>
      <c r="E128" s="139"/>
      <c r="F128" s="140"/>
      <c r="G128" s="141"/>
      <c r="H128" s="142"/>
      <c r="I128" s="143"/>
      <c r="J128" s="511"/>
      <c r="K128" s="511"/>
      <c r="L128" s="511"/>
      <c r="M128" s="511" t="s">
        <v>199</v>
      </c>
      <c r="N128" s="512"/>
      <c r="O128" s="78">
        <v>11</v>
      </c>
      <c r="P128" s="79">
        <v>1</v>
      </c>
      <c r="Q128" s="124"/>
      <c r="R128" s="385">
        <v>85</v>
      </c>
      <c r="S128" s="388" t="s">
        <v>251</v>
      </c>
      <c r="T128" s="387">
        <v>1</v>
      </c>
      <c r="U128" s="389">
        <v>90054</v>
      </c>
      <c r="V128" s="111">
        <v>240</v>
      </c>
      <c r="W128" s="125"/>
      <c r="X128" s="642">
        <v>50000</v>
      </c>
      <c r="Y128" s="642">
        <v>20000</v>
      </c>
      <c r="Z128" s="643">
        <v>20000</v>
      </c>
      <c r="AA128" s="12"/>
      <c r="AB128" s="3"/>
    </row>
    <row r="129" spans="1:28" ht="15" customHeight="1">
      <c r="A129" s="64"/>
      <c r="B129" s="122"/>
      <c r="C129" s="123"/>
      <c r="D129" s="808" t="s">
        <v>152</v>
      </c>
      <c r="E129" s="808"/>
      <c r="F129" s="808"/>
      <c r="G129" s="808"/>
      <c r="H129" s="808"/>
      <c r="I129" s="808"/>
      <c r="J129" s="808"/>
      <c r="K129" s="808"/>
      <c r="L129" s="808"/>
      <c r="M129" s="808"/>
      <c r="N129" s="808"/>
      <c r="O129" s="151"/>
      <c r="P129" s="152" t="s">
        <v>305</v>
      </c>
      <c r="Q129" s="249" t="s">
        <v>305</v>
      </c>
      <c r="R129" s="240" t="s">
        <v>305</v>
      </c>
      <c r="S129" s="241" t="s">
        <v>305</v>
      </c>
      <c r="T129" s="240" t="s">
        <v>305</v>
      </c>
      <c r="U129" s="242" t="s">
        <v>305</v>
      </c>
      <c r="V129" s="153" t="s">
        <v>305</v>
      </c>
      <c r="W129" s="250"/>
      <c r="X129" s="154">
        <f>'7 ведомств'!AA135</f>
        <v>0</v>
      </c>
      <c r="Y129" s="154">
        <v>424412.5</v>
      </c>
      <c r="Z129" s="155">
        <v>863774.99</v>
      </c>
      <c r="AA129" s="12"/>
      <c r="AB129" s="3"/>
    </row>
    <row r="130" spans="1:28" ht="0.75" customHeight="1" thickBot="1">
      <c r="A130" s="7"/>
      <c r="B130" s="159"/>
      <c r="C130" s="230"/>
      <c r="D130" s="591"/>
      <c r="E130" s="591"/>
      <c r="F130" s="591"/>
      <c r="G130" s="591"/>
      <c r="H130" s="591"/>
      <c r="I130" s="591"/>
      <c r="J130" s="591"/>
      <c r="K130" s="591"/>
      <c r="L130" s="592"/>
      <c r="M130" s="593"/>
      <c r="N130" s="160"/>
      <c r="O130" s="160">
        <v>0</v>
      </c>
      <c r="P130" s="160">
        <v>0</v>
      </c>
      <c r="Q130" s="161" t="s">
        <v>151</v>
      </c>
      <c r="R130" s="246" t="s">
        <v>305</v>
      </c>
      <c r="S130" s="246" t="s">
        <v>305</v>
      </c>
      <c r="T130" s="246" t="s">
        <v>305</v>
      </c>
      <c r="U130" s="246" t="s">
        <v>305</v>
      </c>
      <c r="V130" s="160" t="s">
        <v>150</v>
      </c>
      <c r="W130" s="162"/>
      <c r="X130" s="163"/>
      <c r="Y130" s="163"/>
      <c r="Z130" s="164"/>
      <c r="AA130" s="96"/>
      <c r="AB130" s="3"/>
    </row>
    <row r="131" spans="1:28" ht="14.25" customHeight="1" thickBot="1">
      <c r="A131" s="5"/>
      <c r="B131" s="97"/>
      <c r="C131" s="97"/>
      <c r="D131" s="247"/>
      <c r="E131" s="248"/>
      <c r="F131" s="248"/>
      <c r="G131" s="248"/>
      <c r="H131" s="248"/>
      <c r="I131" s="248"/>
      <c r="J131" s="248"/>
      <c r="K131" s="248"/>
      <c r="L131" s="165"/>
      <c r="M131" s="254" t="s">
        <v>306</v>
      </c>
      <c r="N131" s="255"/>
      <c r="O131" s="255"/>
      <c r="P131" s="255"/>
      <c r="Q131" s="255"/>
      <c r="R131" s="255"/>
      <c r="S131" s="255"/>
      <c r="T131" s="255"/>
      <c r="U131" s="255"/>
      <c r="V131" s="255"/>
      <c r="W131" s="256"/>
      <c r="X131" s="256">
        <f>X16+X38+X45+X55+X81+X104+X115+X129+X125</f>
        <v>87184442.020000011</v>
      </c>
      <c r="Y131" s="256">
        <f>Y16+Y38+Y45+Y55+Y81+Y104+Y115+Y129+Y125</f>
        <v>17433308.34</v>
      </c>
      <c r="Z131" s="256">
        <f>Z16+Z38+Z45+Z55+Z81+Z104+Z115+Z129+Z125</f>
        <v>17959105.52</v>
      </c>
      <c r="AA131" s="3"/>
      <c r="AB131" s="2"/>
    </row>
    <row r="132" spans="1:28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  <c r="T132" s="3"/>
      <c r="U132" s="3"/>
      <c r="V132" s="3"/>
      <c r="W132" s="3"/>
      <c r="X132" s="2"/>
      <c r="Y132" s="5"/>
      <c r="Z132" s="3"/>
      <c r="AA132" s="3"/>
      <c r="AB132" s="2"/>
    </row>
    <row r="133" spans="1:28" ht="2.85" customHeight="1">
      <c r="A133" s="2" t="s">
        <v>149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3"/>
      <c r="AB133" s="2"/>
    </row>
  </sheetData>
  <autoFilter ref="M15:Z131">
    <filterColumn colId="5" showButton="0"/>
    <filterColumn colId="6" showButton="0"/>
    <filterColumn colId="7" showButton="0"/>
  </autoFilter>
  <mergeCells count="83">
    <mergeCell ref="X6:Z6"/>
    <mergeCell ref="M95:O95"/>
    <mergeCell ref="M12:Z12"/>
    <mergeCell ref="J50:N50"/>
    <mergeCell ref="H91:N91"/>
    <mergeCell ref="J26:N26"/>
    <mergeCell ref="I92:N92"/>
    <mergeCell ref="H41:N41"/>
    <mergeCell ref="I42:N42"/>
    <mergeCell ref="E39:N39"/>
    <mergeCell ref="F40:N40"/>
    <mergeCell ref="F47:N47"/>
    <mergeCell ref="D38:N38"/>
    <mergeCell ref="D81:N81"/>
    <mergeCell ref="J64:N64"/>
    <mergeCell ref="G58:N58"/>
    <mergeCell ref="I63:N63"/>
    <mergeCell ref="J93:N93"/>
    <mergeCell ref="G90:N90"/>
    <mergeCell ref="I48:N48"/>
    <mergeCell ref="G84:N84"/>
    <mergeCell ref="H85:N85"/>
    <mergeCell ref="J49:N49"/>
    <mergeCell ref="F89:N89"/>
    <mergeCell ref="E71:N71"/>
    <mergeCell ref="F72:N72"/>
    <mergeCell ref="I86:N86"/>
    <mergeCell ref="G77:N77"/>
    <mergeCell ref="H78:N78"/>
    <mergeCell ref="E88:N88"/>
    <mergeCell ref="F57:N57"/>
    <mergeCell ref="F83:N83"/>
    <mergeCell ref="J114:N114"/>
    <mergeCell ref="G107:N107"/>
    <mergeCell ref="J101:N101"/>
    <mergeCell ref="G111:N111"/>
    <mergeCell ref="I113:N113"/>
    <mergeCell ref="D104:N104"/>
    <mergeCell ref="I109:N109"/>
    <mergeCell ref="H112:N112"/>
    <mergeCell ref="H108:N108"/>
    <mergeCell ref="J110:N110"/>
    <mergeCell ref="E105:N105"/>
    <mergeCell ref="G98:N98"/>
    <mergeCell ref="F106:N106"/>
    <mergeCell ref="H99:N99"/>
    <mergeCell ref="M10:Y10"/>
    <mergeCell ref="J20:N20"/>
    <mergeCell ref="F18:N18"/>
    <mergeCell ref="I19:N19"/>
    <mergeCell ref="R14:U14"/>
    <mergeCell ref="R15:U15"/>
    <mergeCell ref="D16:N16"/>
    <mergeCell ref="E17:N17"/>
    <mergeCell ref="E82:N82"/>
    <mergeCell ref="I100:N100"/>
    <mergeCell ref="E96:N96"/>
    <mergeCell ref="F97:N97"/>
    <mergeCell ref="J87:N87"/>
    <mergeCell ref="D129:N129"/>
    <mergeCell ref="D115:N115"/>
    <mergeCell ref="E116:N116"/>
    <mergeCell ref="F117:N117"/>
    <mergeCell ref="G118:N118"/>
    <mergeCell ref="H119:N119"/>
    <mergeCell ref="I120:N120"/>
    <mergeCell ref="J121:N121"/>
    <mergeCell ref="X2:Z2"/>
    <mergeCell ref="I80:N80"/>
    <mergeCell ref="H23:N23"/>
    <mergeCell ref="J25:N25"/>
    <mergeCell ref="J43:N43"/>
    <mergeCell ref="O5:Z5"/>
    <mergeCell ref="D55:N55"/>
    <mergeCell ref="E21:N21"/>
    <mergeCell ref="F22:N22"/>
    <mergeCell ref="D45:N45"/>
    <mergeCell ref="I24:N24"/>
    <mergeCell ref="E56:N56"/>
    <mergeCell ref="E46:N46"/>
    <mergeCell ref="H62:N62"/>
    <mergeCell ref="J44:N44"/>
    <mergeCell ref="M70:O70"/>
  </mergeCells>
  <phoneticPr fontId="41" type="noConversion"/>
  <pageMargins left="0.19685039370078741" right="0" top="0.19685039370078741" bottom="0" header="0.51181102362204722" footer="0.51181102362204722"/>
  <pageSetup paperSize="9" scale="97" fitToHeight="0" orientation="landscape" r:id="rId1"/>
  <headerFooter alignWithMargins="0">
    <oddHeader>&amp;C&amp;P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7"/>
  <sheetViews>
    <sheetView showGridLines="0" view="pageBreakPreview" topLeftCell="A100" zoomScaleSheetLayoutView="100" workbookViewId="0">
      <selection activeCell="Z107" sqref="Z107"/>
    </sheetView>
  </sheetViews>
  <sheetFormatPr defaultColWidth="9.109375" defaultRowHeight="13.2"/>
  <cols>
    <col min="1" max="1" width="0.5546875" style="1" customWidth="1"/>
    <col min="2" max="12" width="0" style="1" hidden="1" customWidth="1"/>
    <col min="13" max="13" width="68" style="1" customWidth="1"/>
    <col min="14" max="15" width="0" style="1" hidden="1" customWidth="1"/>
    <col min="16" max="16" width="3.33203125" style="1" customWidth="1"/>
    <col min="17" max="17" width="2.44140625" style="1" customWidth="1"/>
    <col min="18" max="18" width="3.33203125" style="1" customWidth="1"/>
    <col min="19" max="19" width="6.88671875" style="1" customWidth="1"/>
    <col min="20" max="20" width="5.44140625" style="1" customWidth="1"/>
    <col min="21" max="21" width="5.33203125" style="1" customWidth="1"/>
    <col min="22" max="22" width="7.6640625" style="1" customWidth="1"/>
    <col min="23" max="23" width="0" style="1" hidden="1" customWidth="1"/>
    <col min="24" max="24" width="14.44140625" style="1" customWidth="1"/>
    <col min="25" max="25" width="15" style="1" customWidth="1"/>
    <col min="26" max="26" width="15.109375" style="1" customWidth="1"/>
    <col min="27" max="27" width="0" style="1" hidden="1" customWidth="1"/>
    <col min="28" max="28" width="0.33203125" style="1" customWidth="1"/>
    <col min="29" max="29" width="3.44140625" style="1" hidden="1" customWidth="1"/>
    <col min="30" max="16384" width="9.109375" style="1"/>
  </cols>
  <sheetData>
    <row r="1" spans="1:29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"/>
      <c r="AA1" s="3"/>
      <c r="AB1" s="2"/>
    </row>
    <row r="2" spans="1:29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"/>
      <c r="L2" s="22"/>
      <c r="M2" s="22"/>
      <c r="N2" s="22"/>
      <c r="O2" s="22"/>
      <c r="P2" s="22"/>
      <c r="Q2" s="22"/>
      <c r="R2" s="22"/>
      <c r="S2" s="22"/>
      <c r="T2" s="22"/>
      <c r="U2" s="22"/>
      <c r="V2" s="2"/>
      <c r="W2" s="22"/>
      <c r="X2" s="730" t="s">
        <v>550</v>
      </c>
      <c r="Y2" s="730"/>
      <c r="Z2" s="2"/>
      <c r="AA2" s="3"/>
      <c r="AB2" s="2"/>
    </row>
    <row r="3" spans="1:29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"/>
      <c r="W3" s="22"/>
      <c r="X3" s="24" t="s">
        <v>288</v>
      </c>
      <c r="Y3" s="21"/>
      <c r="Z3" s="2"/>
      <c r="AA3" s="3"/>
      <c r="AB3" s="2"/>
    </row>
    <row r="4" spans="1:29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"/>
      <c r="W4" s="22"/>
      <c r="X4" s="24" t="s">
        <v>287</v>
      </c>
      <c r="Y4" s="21"/>
      <c r="Z4" s="3"/>
      <c r="AA4" s="3"/>
      <c r="AB4" s="2"/>
    </row>
    <row r="5" spans="1:29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  <c r="O5" s="5"/>
      <c r="P5" s="2"/>
      <c r="Q5" s="25"/>
      <c r="R5" s="734" t="s">
        <v>574</v>
      </c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</row>
    <row r="6" spans="1:29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578"/>
      <c r="V6" s="730" t="s">
        <v>595</v>
      </c>
      <c r="W6" s="730"/>
      <c r="X6" s="730"/>
      <c r="Y6" s="730"/>
      <c r="Z6" s="730"/>
      <c r="AA6" s="3"/>
      <c r="AB6" s="2"/>
    </row>
    <row r="7" spans="1:29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3"/>
      <c r="AA7" s="3"/>
      <c r="AB7" s="2"/>
    </row>
    <row r="8" spans="1:29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3"/>
      <c r="AB8" s="2"/>
    </row>
    <row r="9" spans="1:29" ht="12.75" customHeight="1">
      <c r="A9" s="20" t="s">
        <v>317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19"/>
      <c r="AA9" s="3"/>
      <c r="AB9" s="2"/>
    </row>
    <row r="10" spans="1:29" ht="12.75" customHeight="1">
      <c r="A10" s="20" t="s">
        <v>313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"/>
      <c r="AB10" s="2"/>
    </row>
    <row r="11" spans="1:29" ht="12.75" customHeight="1">
      <c r="A11" s="18" t="s">
        <v>314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"/>
      <c r="AB11" s="2"/>
    </row>
    <row r="12" spans="1:29" ht="19.2" customHeight="1">
      <c r="A12" s="18" t="s">
        <v>315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782" t="s">
        <v>571</v>
      </c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19"/>
      <c r="AA12" s="3"/>
      <c r="AB12" s="2"/>
    </row>
    <row r="13" spans="1:29" ht="12.75" customHeight="1">
      <c r="A13" s="25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4"/>
      <c r="Z13" s="19"/>
      <c r="AA13" s="3"/>
      <c r="AB13" s="2"/>
    </row>
    <row r="14" spans="1:29" ht="12.75" customHeight="1" thickBo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281" t="s">
        <v>284</v>
      </c>
      <c r="AA14" s="3"/>
      <c r="AB14" s="2"/>
    </row>
    <row r="15" spans="1:29" ht="33.75" customHeight="1" thickBot="1">
      <c r="A15" s="278"/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9"/>
      <c r="M15" s="115" t="s">
        <v>299</v>
      </c>
      <c r="N15" s="116" t="s">
        <v>304</v>
      </c>
      <c r="O15" s="118" t="s">
        <v>281</v>
      </c>
      <c r="P15" s="812" t="s">
        <v>280</v>
      </c>
      <c r="Q15" s="812"/>
      <c r="R15" s="812"/>
      <c r="S15" s="812"/>
      <c r="T15" s="116" t="s">
        <v>283</v>
      </c>
      <c r="U15" s="117" t="s">
        <v>282</v>
      </c>
      <c r="V15" s="116" t="s">
        <v>279</v>
      </c>
      <c r="W15" s="117" t="s">
        <v>278</v>
      </c>
      <c r="X15" s="117" t="s">
        <v>289</v>
      </c>
      <c r="Y15" s="115" t="s">
        <v>544</v>
      </c>
      <c r="Z15" s="232" t="s">
        <v>562</v>
      </c>
      <c r="AA15" s="8"/>
      <c r="AB15" s="3"/>
    </row>
    <row r="16" spans="1:29" ht="12" customHeight="1" thickBot="1">
      <c r="A16" s="279"/>
      <c r="B16" s="289"/>
      <c r="C16" s="288"/>
      <c r="D16" s="288"/>
      <c r="E16" s="288"/>
      <c r="F16" s="288"/>
      <c r="G16" s="288"/>
      <c r="H16" s="288"/>
      <c r="I16" s="288"/>
      <c r="J16" s="288"/>
      <c r="K16" s="288"/>
      <c r="L16" s="300"/>
      <c r="M16" s="301">
        <v>1</v>
      </c>
      <c r="N16" s="302">
        <v>2</v>
      </c>
      <c r="O16" s="303">
        <v>5</v>
      </c>
      <c r="P16" s="831">
        <v>2</v>
      </c>
      <c r="Q16" s="831"/>
      <c r="R16" s="831"/>
      <c r="S16" s="831"/>
      <c r="T16" s="287">
        <v>3</v>
      </c>
      <c r="U16" s="286">
        <v>4</v>
      </c>
      <c r="V16" s="287">
        <v>5</v>
      </c>
      <c r="W16" s="286">
        <v>7</v>
      </c>
      <c r="X16" s="286">
        <v>6</v>
      </c>
      <c r="Y16" s="286">
        <v>7</v>
      </c>
      <c r="Z16" s="286">
        <v>8</v>
      </c>
      <c r="AA16" s="55"/>
      <c r="AB16" s="3"/>
    </row>
    <row r="17" spans="1:28" ht="15" customHeight="1">
      <c r="A17" s="280"/>
      <c r="B17" s="258"/>
      <c r="C17" s="144"/>
      <c r="D17" s="832" t="s">
        <v>575</v>
      </c>
      <c r="E17" s="832"/>
      <c r="F17" s="832"/>
      <c r="G17" s="832"/>
      <c r="H17" s="832"/>
      <c r="I17" s="832"/>
      <c r="J17" s="832"/>
      <c r="K17" s="832"/>
      <c r="L17" s="832"/>
      <c r="M17" s="833"/>
      <c r="N17" s="833"/>
      <c r="O17" s="249" t="s">
        <v>253</v>
      </c>
      <c r="P17" s="151">
        <v>86</v>
      </c>
      <c r="Q17" s="241" t="s">
        <v>155</v>
      </c>
      <c r="R17" s="240" t="s">
        <v>154</v>
      </c>
      <c r="S17" s="242" t="s">
        <v>153</v>
      </c>
      <c r="T17" s="151" t="s">
        <v>305</v>
      </c>
      <c r="U17" s="151" t="s">
        <v>305</v>
      </c>
      <c r="V17" s="153" t="s">
        <v>305</v>
      </c>
      <c r="W17" s="250"/>
      <c r="X17" s="154">
        <f>X18+X21+X26+X27+X28</f>
        <v>1049190</v>
      </c>
      <c r="Y17" s="154">
        <f>Y18+Y21+Y26+Y27</f>
        <v>1074017.1000000001</v>
      </c>
      <c r="Z17" s="154">
        <f>Z18+Z21+Z26+Z27</f>
        <v>1074017.1000000001</v>
      </c>
      <c r="AA17" s="12"/>
      <c r="AB17" s="3"/>
    </row>
    <row r="18" spans="1:28" ht="15" customHeight="1">
      <c r="A18" s="280"/>
      <c r="B18" s="290"/>
      <c r="C18" s="291"/>
      <c r="D18" s="292"/>
      <c r="E18" s="293"/>
      <c r="F18" s="294"/>
      <c r="G18" s="827" t="s">
        <v>275</v>
      </c>
      <c r="H18" s="827"/>
      <c r="I18" s="827"/>
      <c r="J18" s="827"/>
      <c r="K18" s="827"/>
      <c r="L18" s="827"/>
      <c r="M18" s="827"/>
      <c r="N18" s="827"/>
      <c r="O18" s="124" t="s">
        <v>274</v>
      </c>
      <c r="P18" s="127">
        <v>86</v>
      </c>
      <c r="Q18" s="130" t="s">
        <v>155</v>
      </c>
      <c r="R18" s="129" t="s">
        <v>154</v>
      </c>
      <c r="S18" s="131" t="s">
        <v>273</v>
      </c>
      <c r="T18" s="127" t="s">
        <v>305</v>
      </c>
      <c r="U18" s="127" t="s">
        <v>305</v>
      </c>
      <c r="V18" s="132" t="s">
        <v>305</v>
      </c>
      <c r="W18" s="125"/>
      <c r="X18" s="133">
        <f>X19</f>
        <v>990290</v>
      </c>
      <c r="Y18" s="133">
        <f t="shared" ref="Y18:Z19" si="0">Y19</f>
        <v>1060617.1000000001</v>
      </c>
      <c r="Z18" s="134">
        <f t="shared" si="0"/>
        <v>1060617.1000000001</v>
      </c>
      <c r="AA18" s="12"/>
      <c r="AB18" s="3"/>
    </row>
    <row r="19" spans="1:28" ht="55.2" customHeight="1">
      <c r="A19" s="280"/>
      <c r="B19" s="825" t="s">
        <v>428</v>
      </c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124" t="s">
        <v>274</v>
      </c>
      <c r="P19" s="127">
        <v>86</v>
      </c>
      <c r="Q19" s="130" t="s">
        <v>155</v>
      </c>
      <c r="R19" s="129" t="s">
        <v>154</v>
      </c>
      <c r="S19" s="131" t="s">
        <v>273</v>
      </c>
      <c r="T19" s="127">
        <v>1</v>
      </c>
      <c r="U19" s="127">
        <v>2</v>
      </c>
      <c r="V19" s="132" t="s">
        <v>305</v>
      </c>
      <c r="W19" s="125"/>
      <c r="X19" s="133">
        <f>X20</f>
        <v>990290</v>
      </c>
      <c r="Y19" s="133">
        <f t="shared" si="0"/>
        <v>1060617.1000000001</v>
      </c>
      <c r="Z19" s="134">
        <f t="shared" si="0"/>
        <v>1060617.1000000001</v>
      </c>
      <c r="AA19" s="12"/>
      <c r="AB19" s="3"/>
    </row>
    <row r="20" spans="1:28" ht="29.25" customHeight="1">
      <c r="A20" s="280"/>
      <c r="B20" s="825" t="s">
        <v>252</v>
      </c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124" t="s">
        <v>274</v>
      </c>
      <c r="P20" s="78">
        <v>86</v>
      </c>
      <c r="Q20" s="146" t="s">
        <v>155</v>
      </c>
      <c r="R20" s="145" t="s">
        <v>154</v>
      </c>
      <c r="S20" s="147" t="s">
        <v>273</v>
      </c>
      <c r="T20" s="78">
        <v>1</v>
      </c>
      <c r="U20" s="78"/>
      <c r="V20" s="111" t="s">
        <v>248</v>
      </c>
      <c r="W20" s="125"/>
      <c r="X20" s="110">
        <v>990290</v>
      </c>
      <c r="Y20" s="110">
        <v>1060617.1000000001</v>
      </c>
      <c r="Z20" s="110">
        <v>1060617.1000000001</v>
      </c>
      <c r="AA20" s="12"/>
      <c r="AB20" s="3"/>
    </row>
    <row r="21" spans="1:28" ht="29.25" customHeight="1">
      <c r="A21" s="280"/>
      <c r="B21" s="628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 t="s">
        <v>576</v>
      </c>
      <c r="N21" s="629"/>
      <c r="O21" s="124"/>
      <c r="P21" s="78">
        <v>75</v>
      </c>
      <c r="Q21" s="146">
        <v>0</v>
      </c>
      <c r="R21" s="145">
        <v>0</v>
      </c>
      <c r="S21" s="147">
        <v>0</v>
      </c>
      <c r="T21" s="78"/>
      <c r="U21" s="78"/>
      <c r="V21" s="620"/>
      <c r="W21" s="125"/>
      <c r="X21" s="110">
        <v>8900</v>
      </c>
      <c r="Y21" s="110">
        <v>8900</v>
      </c>
      <c r="Z21" s="587">
        <v>8900</v>
      </c>
      <c r="AA21" s="12"/>
      <c r="AB21" s="3"/>
    </row>
    <row r="22" spans="1:28" ht="99.75" customHeight="1">
      <c r="A22" s="280"/>
      <c r="B22" s="290"/>
      <c r="C22" s="291"/>
      <c r="D22" s="292"/>
      <c r="E22" s="293"/>
      <c r="F22" s="294"/>
      <c r="G22" s="827" t="s">
        <v>295</v>
      </c>
      <c r="H22" s="827"/>
      <c r="I22" s="827"/>
      <c r="J22" s="827"/>
      <c r="K22" s="827"/>
      <c r="L22" s="827"/>
      <c r="M22" s="828"/>
      <c r="N22" s="828"/>
      <c r="O22" s="249" t="s">
        <v>311</v>
      </c>
      <c r="P22" s="156">
        <v>75</v>
      </c>
      <c r="Q22" s="244" t="s">
        <v>155</v>
      </c>
      <c r="R22" s="243" t="s">
        <v>154</v>
      </c>
      <c r="S22" s="245" t="s">
        <v>312</v>
      </c>
      <c r="T22" s="156"/>
      <c r="U22" s="156" t="s">
        <v>305</v>
      </c>
      <c r="V22" s="158" t="s">
        <v>305</v>
      </c>
      <c r="W22" s="250"/>
      <c r="X22" s="259">
        <v>8900</v>
      </c>
      <c r="Y22" s="259">
        <f>Y23</f>
        <v>8900</v>
      </c>
      <c r="Z22" s="95">
        <f>Z23</f>
        <v>8900</v>
      </c>
      <c r="AA22" s="12"/>
      <c r="AB22" s="3"/>
    </row>
    <row r="23" spans="1:28" ht="15" customHeight="1">
      <c r="A23" s="280"/>
      <c r="B23" s="825" t="s">
        <v>255</v>
      </c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124" t="s">
        <v>311</v>
      </c>
      <c r="P23" s="127">
        <v>75</v>
      </c>
      <c r="Q23" s="130" t="s">
        <v>155</v>
      </c>
      <c r="R23" s="129" t="s">
        <v>154</v>
      </c>
      <c r="S23" s="131" t="s">
        <v>312</v>
      </c>
      <c r="T23" s="127">
        <v>3</v>
      </c>
      <c r="U23" s="127">
        <v>4</v>
      </c>
      <c r="V23" s="132" t="s">
        <v>305</v>
      </c>
      <c r="W23" s="125"/>
      <c r="X23" s="133">
        <v>8900</v>
      </c>
      <c r="Y23" s="133">
        <v>8900</v>
      </c>
      <c r="Z23" s="134">
        <v>8900</v>
      </c>
      <c r="AA23" s="12"/>
      <c r="AB23" s="3"/>
    </row>
    <row r="24" spans="1:28" ht="29.25" customHeight="1">
      <c r="A24" s="280"/>
      <c r="B24" s="825" t="s">
        <v>252</v>
      </c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124" t="s">
        <v>311</v>
      </c>
      <c r="P24" s="127" t="s">
        <v>246</v>
      </c>
      <c r="Q24" s="130" t="s">
        <v>155</v>
      </c>
      <c r="R24" s="129" t="s">
        <v>154</v>
      </c>
      <c r="S24" s="131" t="s">
        <v>312</v>
      </c>
      <c r="T24" s="127">
        <v>3</v>
      </c>
      <c r="U24" s="127">
        <v>4</v>
      </c>
      <c r="V24" s="132" t="s">
        <v>248</v>
      </c>
      <c r="W24" s="125"/>
      <c r="X24" s="167"/>
      <c r="Y24" s="167">
        <v>0</v>
      </c>
      <c r="Z24" s="168"/>
      <c r="AA24" s="12"/>
      <c r="AB24" s="3"/>
    </row>
    <row r="25" spans="1:28" ht="29.25" customHeight="1">
      <c r="A25" s="280"/>
      <c r="B25" s="825" t="s">
        <v>199</v>
      </c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124" t="s">
        <v>311</v>
      </c>
      <c r="P25" s="78" t="s">
        <v>246</v>
      </c>
      <c r="Q25" s="146" t="s">
        <v>155</v>
      </c>
      <c r="R25" s="145" t="s">
        <v>154</v>
      </c>
      <c r="S25" s="147" t="s">
        <v>312</v>
      </c>
      <c r="T25" s="78">
        <v>3</v>
      </c>
      <c r="U25" s="78">
        <v>4</v>
      </c>
      <c r="V25" s="111" t="s">
        <v>195</v>
      </c>
      <c r="W25" s="125"/>
      <c r="X25" s="460">
        <v>8900</v>
      </c>
      <c r="Y25" s="460">
        <v>8900</v>
      </c>
      <c r="Z25" s="460">
        <v>8900</v>
      </c>
      <c r="AA25" s="12"/>
      <c r="AB25" s="3"/>
    </row>
    <row r="26" spans="1:28" ht="29.25" customHeight="1">
      <c r="A26" s="280"/>
      <c r="B26" s="290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144" t="s">
        <v>577</v>
      </c>
      <c r="N26" s="295"/>
      <c r="O26" s="124"/>
      <c r="P26" s="387">
        <v>75</v>
      </c>
      <c r="Q26" s="388" t="s">
        <v>155</v>
      </c>
      <c r="R26" s="387">
        <v>0</v>
      </c>
      <c r="S26" s="389">
        <v>90004</v>
      </c>
      <c r="T26" s="156">
        <v>1</v>
      </c>
      <c r="U26" s="156">
        <v>13</v>
      </c>
      <c r="V26" s="158">
        <v>850</v>
      </c>
      <c r="W26" s="296"/>
      <c r="X26" s="513">
        <v>4500</v>
      </c>
      <c r="Y26" s="513">
        <v>3500</v>
      </c>
      <c r="Z26" s="514">
        <v>3500</v>
      </c>
      <c r="AA26" s="12"/>
      <c r="AB26" s="3"/>
    </row>
    <row r="27" spans="1:28" ht="29.25" customHeight="1">
      <c r="A27" s="280"/>
      <c r="B27" s="290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511" t="s">
        <v>148</v>
      </c>
      <c r="N27" s="550"/>
      <c r="O27" s="520"/>
      <c r="P27" s="463">
        <v>75</v>
      </c>
      <c r="Q27" s="467" t="s">
        <v>155</v>
      </c>
      <c r="R27" s="466">
        <v>0</v>
      </c>
      <c r="S27" s="543">
        <v>90010</v>
      </c>
      <c r="T27" s="127">
        <v>1</v>
      </c>
      <c r="U27" s="127">
        <v>13</v>
      </c>
      <c r="V27" s="132">
        <v>850</v>
      </c>
      <c r="W27" s="296"/>
      <c r="X27" s="470">
        <v>7680.96</v>
      </c>
      <c r="Y27" s="470">
        <v>1000</v>
      </c>
      <c r="Z27" s="470">
        <v>1000</v>
      </c>
      <c r="AA27" s="12"/>
      <c r="AB27" s="3"/>
    </row>
    <row r="28" spans="1:28" ht="29.25" customHeight="1">
      <c r="A28" s="280"/>
      <c r="B28" s="628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4" t="s">
        <v>581</v>
      </c>
      <c r="N28" s="629"/>
      <c r="O28" s="124"/>
      <c r="P28" s="385">
        <v>75</v>
      </c>
      <c r="Q28" s="388">
        <v>0</v>
      </c>
      <c r="R28" s="387">
        <v>0</v>
      </c>
      <c r="S28" s="521">
        <v>61002</v>
      </c>
      <c r="T28" s="78">
        <v>1</v>
      </c>
      <c r="U28" s="78">
        <v>6</v>
      </c>
      <c r="V28" s="620">
        <v>540</v>
      </c>
      <c r="W28" s="125"/>
      <c r="X28" s="393">
        <v>37819.040000000001</v>
      </c>
      <c r="Y28" s="393">
        <v>0</v>
      </c>
      <c r="Z28" s="522">
        <v>0</v>
      </c>
      <c r="AA28" s="12"/>
      <c r="AB28" s="3"/>
    </row>
    <row r="29" spans="1:28" ht="29.25" customHeight="1">
      <c r="A29" s="280"/>
      <c r="B29" s="290"/>
      <c r="C29" s="291"/>
      <c r="D29" s="834" t="s">
        <v>192</v>
      </c>
      <c r="E29" s="834"/>
      <c r="F29" s="834"/>
      <c r="G29" s="834"/>
      <c r="H29" s="834"/>
      <c r="I29" s="834"/>
      <c r="J29" s="834"/>
      <c r="K29" s="834"/>
      <c r="L29" s="834"/>
      <c r="M29" s="835"/>
      <c r="N29" s="835"/>
      <c r="O29" s="249" t="s">
        <v>191</v>
      </c>
      <c r="P29" s="151" t="s">
        <v>175</v>
      </c>
      <c r="Q29" s="241" t="s">
        <v>155</v>
      </c>
      <c r="R29" s="240" t="s">
        <v>154</v>
      </c>
      <c r="S29" s="242" t="s">
        <v>153</v>
      </c>
      <c r="T29" s="151" t="s">
        <v>305</v>
      </c>
      <c r="U29" s="151" t="s">
        <v>305</v>
      </c>
      <c r="V29" s="153" t="s">
        <v>305</v>
      </c>
      <c r="W29" s="250"/>
      <c r="X29" s="154">
        <f>X30+X35</f>
        <v>3000000</v>
      </c>
      <c r="Y29" s="154">
        <f>Y30+Y35</f>
        <v>2500000</v>
      </c>
      <c r="Z29" s="155">
        <f>Z30+Z35</f>
        <v>2500000</v>
      </c>
      <c r="AA29" s="12"/>
      <c r="AB29" s="3"/>
    </row>
    <row r="30" spans="1:28" ht="15" customHeight="1">
      <c r="A30" s="280"/>
      <c r="B30" s="290"/>
      <c r="C30" s="291"/>
      <c r="D30" s="292"/>
      <c r="E30" s="830" t="s">
        <v>190</v>
      </c>
      <c r="F30" s="830"/>
      <c r="G30" s="830"/>
      <c r="H30" s="830"/>
      <c r="I30" s="830"/>
      <c r="J30" s="830"/>
      <c r="K30" s="830"/>
      <c r="L30" s="830"/>
      <c r="M30" s="830"/>
      <c r="N30" s="830"/>
      <c r="O30" s="124" t="s">
        <v>189</v>
      </c>
      <c r="P30" s="263" t="s">
        <v>175</v>
      </c>
      <c r="Q30" s="261" t="s">
        <v>184</v>
      </c>
      <c r="R30" s="260" t="s">
        <v>154</v>
      </c>
      <c r="S30" s="262" t="s">
        <v>153</v>
      </c>
      <c r="T30" s="263" t="s">
        <v>305</v>
      </c>
      <c r="U30" s="263" t="s">
        <v>305</v>
      </c>
      <c r="V30" s="264" t="s">
        <v>305</v>
      </c>
      <c r="W30" s="125"/>
      <c r="X30" s="265">
        <f>X31</f>
        <v>215000</v>
      </c>
      <c r="Y30" s="265">
        <f t="shared" ref="Y30:Z33" si="1">Y31</f>
        <v>280000</v>
      </c>
      <c r="Z30" s="266">
        <f t="shared" si="1"/>
        <v>280000</v>
      </c>
      <c r="AA30" s="12"/>
      <c r="AB30" s="3"/>
    </row>
    <row r="31" spans="1:28" ht="15" customHeight="1">
      <c r="A31" s="280"/>
      <c r="B31" s="290"/>
      <c r="C31" s="291"/>
      <c r="D31" s="292"/>
      <c r="E31" s="293"/>
      <c r="F31" s="827" t="s">
        <v>188</v>
      </c>
      <c r="G31" s="827"/>
      <c r="H31" s="827"/>
      <c r="I31" s="827"/>
      <c r="J31" s="827"/>
      <c r="K31" s="827"/>
      <c r="L31" s="827"/>
      <c r="M31" s="827"/>
      <c r="N31" s="827"/>
      <c r="O31" s="124" t="s">
        <v>187</v>
      </c>
      <c r="P31" s="127" t="s">
        <v>175</v>
      </c>
      <c r="Q31" s="130" t="s">
        <v>184</v>
      </c>
      <c r="R31" s="129" t="s">
        <v>158</v>
      </c>
      <c r="S31" s="131" t="s">
        <v>153</v>
      </c>
      <c r="T31" s="127" t="s">
        <v>305</v>
      </c>
      <c r="U31" s="127" t="s">
        <v>305</v>
      </c>
      <c r="V31" s="132" t="s">
        <v>305</v>
      </c>
      <c r="W31" s="125"/>
      <c r="X31" s="133">
        <f>X32</f>
        <v>215000</v>
      </c>
      <c r="Y31" s="133">
        <f t="shared" si="1"/>
        <v>280000</v>
      </c>
      <c r="Z31" s="134">
        <f t="shared" si="1"/>
        <v>280000</v>
      </c>
      <c r="AA31" s="12"/>
      <c r="AB31" s="3"/>
    </row>
    <row r="32" spans="1:28" ht="15" customHeight="1">
      <c r="A32" s="280"/>
      <c r="B32" s="290"/>
      <c r="C32" s="291"/>
      <c r="D32" s="292"/>
      <c r="E32" s="293"/>
      <c r="F32" s="294"/>
      <c r="G32" s="827" t="s">
        <v>186</v>
      </c>
      <c r="H32" s="827"/>
      <c r="I32" s="827"/>
      <c r="J32" s="827"/>
      <c r="K32" s="827"/>
      <c r="L32" s="827"/>
      <c r="M32" s="827"/>
      <c r="N32" s="827"/>
      <c r="O32" s="124" t="s">
        <v>185</v>
      </c>
      <c r="P32" s="127" t="s">
        <v>175</v>
      </c>
      <c r="Q32" s="130" t="s">
        <v>184</v>
      </c>
      <c r="R32" s="129" t="s">
        <v>158</v>
      </c>
      <c r="S32" s="131" t="s">
        <v>183</v>
      </c>
      <c r="T32" s="127" t="s">
        <v>305</v>
      </c>
      <c r="U32" s="127" t="s">
        <v>305</v>
      </c>
      <c r="V32" s="132" t="s">
        <v>305</v>
      </c>
      <c r="W32" s="125"/>
      <c r="X32" s="133">
        <f>X33</f>
        <v>215000</v>
      </c>
      <c r="Y32" s="133">
        <f t="shared" si="1"/>
        <v>280000</v>
      </c>
      <c r="Z32" s="134">
        <f t="shared" si="1"/>
        <v>280000</v>
      </c>
      <c r="AA32" s="12"/>
      <c r="AB32" s="3"/>
    </row>
    <row r="33" spans="1:28" ht="15" customHeight="1">
      <c r="A33" s="280"/>
      <c r="B33" s="825" t="s">
        <v>193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124" t="s">
        <v>185</v>
      </c>
      <c r="P33" s="127" t="s">
        <v>175</v>
      </c>
      <c r="Q33" s="130" t="s">
        <v>184</v>
      </c>
      <c r="R33" s="129" t="s">
        <v>158</v>
      </c>
      <c r="S33" s="131" t="s">
        <v>183</v>
      </c>
      <c r="T33" s="127">
        <v>8</v>
      </c>
      <c r="U33" s="127">
        <v>1</v>
      </c>
      <c r="V33" s="132" t="s">
        <v>305</v>
      </c>
      <c r="W33" s="125"/>
      <c r="X33" s="133">
        <v>215000</v>
      </c>
      <c r="Y33" s="133">
        <f t="shared" si="1"/>
        <v>280000</v>
      </c>
      <c r="Z33" s="134">
        <f t="shared" si="1"/>
        <v>280000</v>
      </c>
      <c r="AA33" s="12"/>
      <c r="AB33" s="3"/>
    </row>
    <row r="34" spans="1:28" ht="15" customHeight="1">
      <c r="A34" s="280"/>
      <c r="B34" s="825" t="s">
        <v>177</v>
      </c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124" t="s">
        <v>185</v>
      </c>
      <c r="P34" s="78" t="s">
        <v>175</v>
      </c>
      <c r="Q34" s="146" t="s">
        <v>184</v>
      </c>
      <c r="R34" s="145" t="s">
        <v>158</v>
      </c>
      <c r="S34" s="147" t="s">
        <v>183</v>
      </c>
      <c r="T34" s="78">
        <v>8</v>
      </c>
      <c r="U34" s="78">
        <v>1</v>
      </c>
      <c r="V34" s="111" t="s">
        <v>172</v>
      </c>
      <c r="W34" s="125"/>
      <c r="X34" s="393">
        <v>215000</v>
      </c>
      <c r="Y34" s="393">
        <v>280000</v>
      </c>
      <c r="Z34" s="393">
        <v>280000</v>
      </c>
      <c r="AA34" s="12"/>
      <c r="AB34" s="3"/>
    </row>
    <row r="35" spans="1:28" ht="15" customHeight="1">
      <c r="A35" s="280"/>
      <c r="B35" s="290"/>
      <c r="C35" s="291"/>
      <c r="D35" s="292"/>
      <c r="E35" s="830" t="s">
        <v>182</v>
      </c>
      <c r="F35" s="830"/>
      <c r="G35" s="830"/>
      <c r="H35" s="830"/>
      <c r="I35" s="830"/>
      <c r="J35" s="830"/>
      <c r="K35" s="830"/>
      <c r="L35" s="830"/>
      <c r="M35" s="830"/>
      <c r="N35" s="830"/>
      <c r="O35" s="124" t="s">
        <v>181</v>
      </c>
      <c r="P35" s="267" t="s">
        <v>175</v>
      </c>
      <c r="Q35" s="283" t="s">
        <v>174</v>
      </c>
      <c r="R35" s="282" t="s">
        <v>154</v>
      </c>
      <c r="S35" s="284" t="s">
        <v>153</v>
      </c>
      <c r="T35" s="267" t="s">
        <v>305</v>
      </c>
      <c r="U35" s="267" t="s">
        <v>305</v>
      </c>
      <c r="V35" s="268" t="s">
        <v>305</v>
      </c>
      <c r="W35" s="125"/>
      <c r="X35" s="269">
        <f>X36</f>
        <v>2785000</v>
      </c>
      <c r="Y35" s="269">
        <f t="shared" ref="Y35:Z38" si="2">Y36</f>
        <v>2220000</v>
      </c>
      <c r="Z35" s="270">
        <f t="shared" si="2"/>
        <v>2220000</v>
      </c>
      <c r="AA35" s="12"/>
      <c r="AB35" s="3"/>
    </row>
    <row r="36" spans="1:28" ht="15" customHeight="1">
      <c r="A36" s="280"/>
      <c r="B36" s="290"/>
      <c r="C36" s="291"/>
      <c r="D36" s="292"/>
      <c r="E36" s="293"/>
      <c r="F36" s="827" t="s">
        <v>180</v>
      </c>
      <c r="G36" s="827"/>
      <c r="H36" s="827"/>
      <c r="I36" s="827"/>
      <c r="J36" s="827"/>
      <c r="K36" s="827"/>
      <c r="L36" s="827"/>
      <c r="M36" s="827"/>
      <c r="N36" s="827"/>
      <c r="O36" s="124" t="s">
        <v>179</v>
      </c>
      <c r="P36" s="127" t="s">
        <v>175</v>
      </c>
      <c r="Q36" s="130" t="s">
        <v>174</v>
      </c>
      <c r="R36" s="129" t="s">
        <v>158</v>
      </c>
      <c r="S36" s="131" t="s">
        <v>153</v>
      </c>
      <c r="T36" s="127" t="s">
        <v>305</v>
      </c>
      <c r="U36" s="127" t="s">
        <v>305</v>
      </c>
      <c r="V36" s="132" t="s">
        <v>305</v>
      </c>
      <c r="W36" s="125"/>
      <c r="X36" s="133">
        <f>X37</f>
        <v>2785000</v>
      </c>
      <c r="Y36" s="133">
        <f t="shared" si="2"/>
        <v>2220000</v>
      </c>
      <c r="Z36" s="134">
        <f t="shared" si="2"/>
        <v>2220000</v>
      </c>
      <c r="AA36" s="12"/>
      <c r="AB36" s="3"/>
    </row>
    <row r="37" spans="1:28" ht="15" customHeight="1">
      <c r="A37" s="280"/>
      <c r="B37" s="290"/>
      <c r="C37" s="291"/>
      <c r="D37" s="292"/>
      <c r="E37" s="293"/>
      <c r="F37" s="294"/>
      <c r="G37" s="827" t="s">
        <v>178</v>
      </c>
      <c r="H37" s="827"/>
      <c r="I37" s="827"/>
      <c r="J37" s="827"/>
      <c r="K37" s="827"/>
      <c r="L37" s="827"/>
      <c r="M37" s="827"/>
      <c r="N37" s="827"/>
      <c r="O37" s="124" t="s">
        <v>176</v>
      </c>
      <c r="P37" s="127" t="s">
        <v>175</v>
      </c>
      <c r="Q37" s="130" t="s">
        <v>174</v>
      </c>
      <c r="R37" s="129" t="s">
        <v>158</v>
      </c>
      <c r="S37" s="131" t="s">
        <v>173</v>
      </c>
      <c r="T37" s="127" t="s">
        <v>305</v>
      </c>
      <c r="U37" s="127" t="s">
        <v>305</v>
      </c>
      <c r="V37" s="132" t="s">
        <v>305</v>
      </c>
      <c r="W37" s="125"/>
      <c r="X37" s="133">
        <f>X38</f>
        <v>2785000</v>
      </c>
      <c r="Y37" s="133">
        <f t="shared" si="2"/>
        <v>2220000</v>
      </c>
      <c r="Z37" s="134">
        <f t="shared" si="2"/>
        <v>2220000</v>
      </c>
      <c r="AA37" s="12"/>
      <c r="AB37" s="3"/>
    </row>
    <row r="38" spans="1:28" ht="15" customHeight="1">
      <c r="A38" s="280"/>
      <c r="B38" s="825" t="s">
        <v>193</v>
      </c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124" t="s">
        <v>176</v>
      </c>
      <c r="P38" s="127" t="s">
        <v>175</v>
      </c>
      <c r="Q38" s="130" t="s">
        <v>174</v>
      </c>
      <c r="R38" s="129" t="s">
        <v>158</v>
      </c>
      <c r="S38" s="131" t="s">
        <v>173</v>
      </c>
      <c r="T38" s="127">
        <v>8</v>
      </c>
      <c r="U38" s="127">
        <v>1</v>
      </c>
      <c r="V38" s="132" t="s">
        <v>305</v>
      </c>
      <c r="W38" s="125"/>
      <c r="X38" s="133">
        <f>X39</f>
        <v>2785000</v>
      </c>
      <c r="Y38" s="133">
        <f t="shared" si="2"/>
        <v>2220000</v>
      </c>
      <c r="Z38" s="134">
        <f t="shared" si="2"/>
        <v>2220000</v>
      </c>
      <c r="AA38" s="12"/>
      <c r="AB38" s="3"/>
    </row>
    <row r="39" spans="1:28" ht="15" customHeight="1">
      <c r="A39" s="280"/>
      <c r="B39" s="825" t="s">
        <v>177</v>
      </c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124" t="s">
        <v>176</v>
      </c>
      <c r="P39" s="78" t="s">
        <v>175</v>
      </c>
      <c r="Q39" s="146" t="s">
        <v>174</v>
      </c>
      <c r="R39" s="145" t="s">
        <v>158</v>
      </c>
      <c r="S39" s="147" t="s">
        <v>173</v>
      </c>
      <c r="T39" s="78">
        <v>8</v>
      </c>
      <c r="U39" s="78">
        <v>1</v>
      </c>
      <c r="V39" s="111" t="s">
        <v>172</v>
      </c>
      <c r="W39" s="125"/>
      <c r="X39" s="393">
        <v>2785000</v>
      </c>
      <c r="Y39" s="393">
        <v>2220000</v>
      </c>
      <c r="Z39" s="393">
        <v>2220000</v>
      </c>
      <c r="AA39" s="12"/>
      <c r="AB39" s="3"/>
    </row>
    <row r="40" spans="1:28" ht="78.75" customHeight="1">
      <c r="A40" s="280"/>
      <c r="B40" s="290"/>
      <c r="C40" s="291"/>
      <c r="D40" s="834" t="s">
        <v>169</v>
      </c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124" t="s">
        <v>168</v>
      </c>
      <c r="P40" s="151" t="s">
        <v>160</v>
      </c>
      <c r="Q40" s="241" t="s">
        <v>155</v>
      </c>
      <c r="R40" s="240" t="s">
        <v>154</v>
      </c>
      <c r="S40" s="242" t="s">
        <v>153</v>
      </c>
      <c r="T40" s="151" t="s">
        <v>305</v>
      </c>
      <c r="U40" s="151" t="s">
        <v>305</v>
      </c>
      <c r="V40" s="153" t="s">
        <v>305</v>
      </c>
      <c r="W40" s="296"/>
      <c r="X40" s="154">
        <f>X44+X62+X66+X71+X78+X86+X58+X91+X41+X93</f>
        <v>75709001.020000011</v>
      </c>
      <c r="Y40" s="154">
        <f>Y44+Y62+Y66+Y71+Y78+Y86+Y58+Y91+Y41+Y93</f>
        <v>6571170.96</v>
      </c>
      <c r="Z40" s="154">
        <f>Z44+Z62+Z66+Z71+Z78+Z86+Z58+Z91+Z41+Z93</f>
        <v>6797968.1400000006</v>
      </c>
      <c r="AA40" s="12"/>
      <c r="AB40" s="3"/>
    </row>
    <row r="41" spans="1:28" ht="36" customHeight="1">
      <c r="A41" s="280"/>
      <c r="B41" s="290"/>
      <c r="C41" s="291"/>
      <c r="D41" s="292"/>
      <c r="E41" s="292"/>
      <c r="F41" s="292"/>
      <c r="G41" s="292"/>
      <c r="H41" s="292"/>
      <c r="I41" s="292"/>
      <c r="J41" s="292"/>
      <c r="K41" s="292"/>
      <c r="L41" s="292"/>
      <c r="M41" s="527" t="s">
        <v>407</v>
      </c>
      <c r="N41" s="292"/>
      <c r="O41" s="124"/>
      <c r="P41" s="85">
        <v>85</v>
      </c>
      <c r="Q41" s="558">
        <v>9</v>
      </c>
      <c r="R41" s="559">
        <v>0</v>
      </c>
      <c r="S41" s="560">
        <v>0</v>
      </c>
      <c r="T41" s="85"/>
      <c r="U41" s="85"/>
      <c r="V41" s="500"/>
      <c r="W41" s="125"/>
      <c r="X41" s="564">
        <v>50000</v>
      </c>
      <c r="Y41" s="564">
        <v>50000</v>
      </c>
      <c r="Z41" s="565">
        <v>50000</v>
      </c>
      <c r="AA41" s="12"/>
      <c r="AB41" s="3"/>
    </row>
    <row r="42" spans="1:28" ht="27" customHeight="1">
      <c r="A42" s="280"/>
      <c r="B42" s="290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517" t="s">
        <v>406</v>
      </c>
      <c r="N42" s="292"/>
      <c r="O42" s="124"/>
      <c r="P42" s="387">
        <v>85</v>
      </c>
      <c r="Q42" s="388">
        <v>9</v>
      </c>
      <c r="R42" s="387">
        <v>2</v>
      </c>
      <c r="S42" s="389">
        <v>90053</v>
      </c>
      <c r="T42" s="156">
        <v>3</v>
      </c>
      <c r="U42" s="156">
        <v>10</v>
      </c>
      <c r="V42" s="153"/>
      <c r="W42" s="563"/>
      <c r="X42" s="564">
        <v>50000</v>
      </c>
      <c r="Y42" s="564">
        <v>50000</v>
      </c>
      <c r="Z42" s="565">
        <v>50000</v>
      </c>
      <c r="AA42" s="12"/>
      <c r="AB42" s="3"/>
    </row>
    <row r="43" spans="1:28" ht="27" customHeight="1">
      <c r="A43" s="280"/>
      <c r="B43" s="290"/>
      <c r="C43" s="291"/>
      <c r="D43" s="292"/>
      <c r="E43" s="292"/>
      <c r="F43" s="292"/>
      <c r="G43" s="292"/>
      <c r="H43" s="292"/>
      <c r="I43" s="292"/>
      <c r="J43" s="292"/>
      <c r="K43" s="292"/>
      <c r="L43" s="292"/>
      <c r="M43" s="517" t="s">
        <v>199</v>
      </c>
      <c r="N43" s="292"/>
      <c r="O43" s="124"/>
      <c r="P43" s="387">
        <v>85</v>
      </c>
      <c r="Q43" s="388">
        <v>9</v>
      </c>
      <c r="R43" s="387">
        <v>2</v>
      </c>
      <c r="S43" s="389">
        <v>90053</v>
      </c>
      <c r="T43" s="156">
        <v>3</v>
      </c>
      <c r="U43" s="156">
        <v>10</v>
      </c>
      <c r="V43" s="111">
        <v>240</v>
      </c>
      <c r="W43" s="125"/>
      <c r="X43" s="564">
        <v>50000</v>
      </c>
      <c r="Y43" s="564">
        <v>50000</v>
      </c>
      <c r="Z43" s="565">
        <v>50000</v>
      </c>
      <c r="AA43" s="12"/>
      <c r="AB43" s="3"/>
    </row>
    <row r="44" spans="1:28" ht="15" customHeight="1">
      <c r="A44" s="280"/>
      <c r="B44" s="290"/>
      <c r="C44" s="291"/>
      <c r="D44" s="292"/>
      <c r="E44" s="830" t="s">
        <v>243</v>
      </c>
      <c r="F44" s="830"/>
      <c r="G44" s="830"/>
      <c r="H44" s="830"/>
      <c r="I44" s="830"/>
      <c r="J44" s="830"/>
      <c r="K44" s="830"/>
      <c r="L44" s="830"/>
      <c r="M44" s="830"/>
      <c r="N44" s="830"/>
      <c r="O44" s="124" t="s">
        <v>242</v>
      </c>
      <c r="P44" s="263" t="s">
        <v>160</v>
      </c>
      <c r="Q44" s="261" t="s">
        <v>174</v>
      </c>
      <c r="R44" s="260" t="s">
        <v>154</v>
      </c>
      <c r="S44" s="262" t="s">
        <v>153</v>
      </c>
      <c r="T44" s="263" t="s">
        <v>305</v>
      </c>
      <c r="U44" s="263" t="s">
        <v>305</v>
      </c>
      <c r="V44" s="264" t="s">
        <v>305</v>
      </c>
      <c r="W44" s="125"/>
      <c r="X44" s="265">
        <v>62023978.619999997</v>
      </c>
      <c r="Y44" s="678">
        <v>3469644.96</v>
      </c>
      <c r="Z44" s="610">
        <v>3696442.14</v>
      </c>
      <c r="AA44" s="12"/>
      <c r="AB44" s="3"/>
    </row>
    <row r="45" spans="1:28" ht="29.25" customHeight="1">
      <c r="A45" s="280"/>
      <c r="B45" s="290"/>
      <c r="C45" s="291"/>
      <c r="D45" s="292"/>
      <c r="E45" s="293"/>
      <c r="F45" s="827" t="s">
        <v>241</v>
      </c>
      <c r="G45" s="827"/>
      <c r="H45" s="827"/>
      <c r="I45" s="827"/>
      <c r="J45" s="827"/>
      <c r="K45" s="827"/>
      <c r="L45" s="827"/>
      <c r="M45" s="827"/>
      <c r="N45" s="827"/>
      <c r="O45" s="124" t="s">
        <v>240</v>
      </c>
      <c r="P45" s="127" t="s">
        <v>160</v>
      </c>
      <c r="Q45" s="130" t="s">
        <v>174</v>
      </c>
      <c r="R45" s="129" t="s">
        <v>237</v>
      </c>
      <c r="S45" s="131" t="s">
        <v>153</v>
      </c>
      <c r="T45" s="127" t="s">
        <v>305</v>
      </c>
      <c r="U45" s="127" t="s">
        <v>305</v>
      </c>
      <c r="V45" s="132" t="s">
        <v>305</v>
      </c>
      <c r="W45" s="125"/>
      <c r="X45" s="133">
        <v>800000</v>
      </c>
      <c r="Y45" s="133">
        <v>0</v>
      </c>
      <c r="Z45" s="133">
        <v>0</v>
      </c>
      <c r="AA45" s="12"/>
      <c r="AB45" s="3"/>
    </row>
    <row r="46" spans="1:28" ht="29.25" customHeight="1">
      <c r="A46" s="280"/>
      <c r="B46" s="601"/>
      <c r="C46" s="291"/>
      <c r="D46" s="603"/>
      <c r="E46" s="604"/>
      <c r="F46" s="602"/>
      <c r="G46" s="602"/>
      <c r="H46" s="602"/>
      <c r="I46" s="602"/>
      <c r="J46" s="602"/>
      <c r="K46" s="602"/>
      <c r="L46" s="602"/>
      <c r="M46" s="600" t="s">
        <v>545</v>
      </c>
      <c r="N46" s="602"/>
      <c r="O46" s="124"/>
      <c r="P46" s="129">
        <v>85</v>
      </c>
      <c r="Q46" s="130">
        <v>2</v>
      </c>
      <c r="R46" s="129">
        <v>3</v>
      </c>
      <c r="S46" s="131">
        <v>0</v>
      </c>
      <c r="T46" s="127"/>
      <c r="U46" s="127"/>
      <c r="V46" s="132"/>
      <c r="W46" s="125"/>
      <c r="X46" s="133">
        <v>800000</v>
      </c>
      <c r="Y46" s="133">
        <v>0</v>
      </c>
      <c r="Z46" s="133">
        <v>0</v>
      </c>
      <c r="AA46" s="12"/>
      <c r="AB46" s="3"/>
    </row>
    <row r="47" spans="1:28" ht="29.25" customHeight="1">
      <c r="A47" s="280"/>
      <c r="B47" s="601"/>
      <c r="C47" s="291"/>
      <c r="D47" s="603"/>
      <c r="E47" s="604"/>
      <c r="F47" s="602"/>
      <c r="G47" s="602"/>
      <c r="H47" s="602"/>
      <c r="I47" s="602"/>
      <c r="J47" s="602"/>
      <c r="K47" s="602"/>
      <c r="L47" s="602"/>
      <c r="M47" s="600" t="s">
        <v>546</v>
      </c>
      <c r="N47" s="602"/>
      <c r="O47" s="124"/>
      <c r="P47" s="129">
        <v>85</v>
      </c>
      <c r="Q47" s="130">
        <v>2</v>
      </c>
      <c r="R47" s="129">
        <v>3</v>
      </c>
      <c r="S47" s="131">
        <v>90047</v>
      </c>
      <c r="T47" s="127">
        <v>4</v>
      </c>
      <c r="U47" s="127">
        <v>9</v>
      </c>
      <c r="V47" s="132"/>
      <c r="W47" s="125"/>
      <c r="X47" s="133">
        <v>800000</v>
      </c>
      <c r="Y47" s="133">
        <v>0</v>
      </c>
      <c r="Z47" s="133">
        <v>0</v>
      </c>
      <c r="AA47" s="12"/>
      <c r="AB47" s="3"/>
    </row>
    <row r="48" spans="1:28" ht="29.25" customHeight="1">
      <c r="A48" s="280"/>
      <c r="B48" s="601"/>
      <c r="C48" s="291"/>
      <c r="D48" s="603"/>
      <c r="E48" s="604"/>
      <c r="F48" s="602"/>
      <c r="G48" s="602"/>
      <c r="H48" s="602"/>
      <c r="I48" s="602"/>
      <c r="J48" s="602"/>
      <c r="K48" s="602"/>
      <c r="L48" s="602"/>
      <c r="M48" s="600" t="s">
        <v>318</v>
      </c>
      <c r="N48" s="602"/>
      <c r="O48" s="124"/>
      <c r="P48" s="129">
        <v>85</v>
      </c>
      <c r="Q48" s="130">
        <v>2</v>
      </c>
      <c r="R48" s="129">
        <v>3</v>
      </c>
      <c r="S48" s="131">
        <v>90047</v>
      </c>
      <c r="T48" s="127">
        <v>4</v>
      </c>
      <c r="U48" s="127">
        <v>9</v>
      </c>
      <c r="V48" s="132">
        <v>400</v>
      </c>
      <c r="W48" s="125"/>
      <c r="X48" s="133">
        <v>600000</v>
      </c>
      <c r="Y48" s="133">
        <v>0</v>
      </c>
      <c r="Z48" s="133">
        <v>0</v>
      </c>
      <c r="AA48" s="12"/>
      <c r="AB48" s="3"/>
    </row>
    <row r="49" spans="1:29" ht="29.25" customHeight="1">
      <c r="A49" s="280"/>
      <c r="B49" s="290"/>
      <c r="C49" s="291"/>
      <c r="D49" s="292"/>
      <c r="E49" s="293"/>
      <c r="F49" s="294"/>
      <c r="G49" s="827" t="s">
        <v>239</v>
      </c>
      <c r="H49" s="827"/>
      <c r="I49" s="827"/>
      <c r="J49" s="827"/>
      <c r="K49" s="827"/>
      <c r="L49" s="827"/>
      <c r="M49" s="827"/>
      <c r="N49" s="827"/>
      <c r="O49" s="124" t="s">
        <v>238</v>
      </c>
      <c r="P49" s="127" t="s">
        <v>160</v>
      </c>
      <c r="Q49" s="130" t="s">
        <v>174</v>
      </c>
      <c r="R49" s="129" t="s">
        <v>237</v>
      </c>
      <c r="S49" s="131" t="s">
        <v>236</v>
      </c>
      <c r="T49" s="127" t="s">
        <v>305</v>
      </c>
      <c r="U49" s="127" t="s">
        <v>305</v>
      </c>
      <c r="V49" s="132" t="s">
        <v>305</v>
      </c>
      <c r="W49" s="125"/>
      <c r="X49" s="133">
        <f>X50</f>
        <v>855799.62</v>
      </c>
      <c r="Y49" s="133">
        <f t="shared" ref="Y49:Z50" si="3">Y50</f>
        <v>3469644.96</v>
      </c>
      <c r="Z49" s="134">
        <f t="shared" si="3"/>
        <v>3696442.14</v>
      </c>
      <c r="AA49" s="12"/>
      <c r="AB49" s="3"/>
    </row>
    <row r="50" spans="1:29" ht="15" customHeight="1">
      <c r="A50" s="280"/>
      <c r="B50" s="825" t="s">
        <v>244</v>
      </c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124" t="s">
        <v>238</v>
      </c>
      <c r="P50" s="127" t="s">
        <v>160</v>
      </c>
      <c r="Q50" s="130" t="s">
        <v>174</v>
      </c>
      <c r="R50" s="129" t="s">
        <v>237</v>
      </c>
      <c r="S50" s="131" t="s">
        <v>236</v>
      </c>
      <c r="T50" s="127">
        <v>4</v>
      </c>
      <c r="U50" s="127">
        <v>9</v>
      </c>
      <c r="V50" s="132" t="s">
        <v>305</v>
      </c>
      <c r="W50" s="125"/>
      <c r="X50" s="133">
        <f>X51</f>
        <v>855799.62</v>
      </c>
      <c r="Y50" s="133">
        <f t="shared" si="3"/>
        <v>3469644.96</v>
      </c>
      <c r="Z50" s="134">
        <f t="shared" si="3"/>
        <v>3696442.14</v>
      </c>
      <c r="AA50" s="12"/>
      <c r="AB50" s="3"/>
    </row>
    <row r="51" spans="1:29" ht="29.25" customHeight="1">
      <c r="A51" s="280"/>
      <c r="B51" s="825" t="s">
        <v>199</v>
      </c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124" t="s">
        <v>238</v>
      </c>
      <c r="P51" s="78" t="s">
        <v>160</v>
      </c>
      <c r="Q51" s="146" t="s">
        <v>174</v>
      </c>
      <c r="R51" s="145" t="s">
        <v>237</v>
      </c>
      <c r="S51" s="147" t="s">
        <v>236</v>
      </c>
      <c r="T51" s="78">
        <v>4</v>
      </c>
      <c r="U51" s="78">
        <v>9</v>
      </c>
      <c r="V51" s="111" t="s">
        <v>195</v>
      </c>
      <c r="W51" s="125"/>
      <c r="X51" s="460">
        <v>855799.62</v>
      </c>
      <c r="Y51" s="460">
        <v>3469644.96</v>
      </c>
      <c r="Z51" s="460">
        <v>3696442.14</v>
      </c>
      <c r="AA51" s="12"/>
      <c r="AB51" s="3"/>
    </row>
    <row r="52" spans="1:29" ht="29.25" customHeight="1">
      <c r="A52" s="280"/>
      <c r="B52" s="290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144" t="s">
        <v>133</v>
      </c>
      <c r="N52" s="295"/>
      <c r="O52" s="124"/>
      <c r="P52" s="387" t="s">
        <v>160</v>
      </c>
      <c r="Q52" s="388" t="s">
        <v>174</v>
      </c>
      <c r="R52" s="387">
        <v>5</v>
      </c>
      <c r="S52" s="389">
        <v>90049</v>
      </c>
      <c r="T52" s="127">
        <v>4</v>
      </c>
      <c r="U52" s="127">
        <v>9</v>
      </c>
      <c r="V52" s="132"/>
      <c r="W52" s="296"/>
      <c r="X52" s="544"/>
      <c r="Y52" s="544"/>
      <c r="Z52" s="544"/>
      <c r="AA52" s="12"/>
      <c r="AB52" s="3"/>
    </row>
    <row r="53" spans="1:29" ht="29.25" customHeight="1">
      <c r="A53" s="280"/>
      <c r="B53" s="290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144" t="s">
        <v>134</v>
      </c>
      <c r="N53" s="295"/>
      <c r="O53" s="124"/>
      <c r="P53" s="387" t="s">
        <v>160</v>
      </c>
      <c r="Q53" s="388" t="s">
        <v>174</v>
      </c>
      <c r="R53" s="387">
        <v>5</v>
      </c>
      <c r="S53" s="389">
        <v>90049</v>
      </c>
      <c r="T53" s="127">
        <v>4</v>
      </c>
      <c r="U53" s="127">
        <v>9</v>
      </c>
      <c r="V53" s="111"/>
      <c r="W53" s="125"/>
      <c r="X53" s="544"/>
      <c r="Y53" s="544"/>
      <c r="Z53" s="544"/>
      <c r="AA53" s="12"/>
      <c r="AB53" s="3"/>
    </row>
    <row r="54" spans="1:29" ht="29.25" customHeight="1">
      <c r="A54" s="280"/>
      <c r="B54" s="290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518" t="s">
        <v>199</v>
      </c>
      <c r="N54" s="550"/>
      <c r="O54" s="520"/>
      <c r="P54" s="466" t="s">
        <v>160</v>
      </c>
      <c r="Q54" s="467" t="s">
        <v>174</v>
      </c>
      <c r="R54" s="466">
        <v>5</v>
      </c>
      <c r="S54" s="543">
        <v>90049</v>
      </c>
      <c r="T54" s="127">
        <v>4</v>
      </c>
      <c r="U54" s="127">
        <v>9</v>
      </c>
      <c r="V54" s="132">
        <v>240</v>
      </c>
      <c r="W54" s="296"/>
      <c r="X54" s="544"/>
      <c r="Y54" s="544"/>
      <c r="Z54" s="544"/>
      <c r="AA54" s="12"/>
      <c r="AB54" s="3"/>
    </row>
    <row r="55" spans="1:29" ht="29.25" customHeight="1">
      <c r="A55" s="280"/>
      <c r="B55" s="628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7" t="s">
        <v>569</v>
      </c>
      <c r="N55" s="550"/>
      <c r="O55" s="520"/>
      <c r="P55" s="466">
        <v>85</v>
      </c>
      <c r="Q55" s="467">
        <v>2</v>
      </c>
      <c r="R55" s="466" t="s">
        <v>557</v>
      </c>
      <c r="S55" s="543">
        <v>50210</v>
      </c>
      <c r="T55" s="127">
        <v>4</v>
      </c>
      <c r="U55" s="127">
        <v>9</v>
      </c>
      <c r="V55" s="132">
        <v>410</v>
      </c>
      <c r="W55" s="296"/>
      <c r="X55" s="677">
        <v>55869220</v>
      </c>
      <c r="Y55" s="677">
        <v>0</v>
      </c>
      <c r="Z55" s="677">
        <v>0</v>
      </c>
      <c r="AA55" s="12"/>
      <c r="AB55" s="3"/>
    </row>
    <row r="56" spans="1:29" ht="29.25" customHeight="1">
      <c r="A56" s="280"/>
      <c r="B56" s="628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7" t="s">
        <v>559</v>
      </c>
      <c r="N56" s="550"/>
      <c r="O56" s="520"/>
      <c r="P56" s="466">
        <v>85</v>
      </c>
      <c r="Q56" s="467">
        <v>5</v>
      </c>
      <c r="R56" s="466">
        <v>1</v>
      </c>
      <c r="S56" s="543" t="s">
        <v>560</v>
      </c>
      <c r="T56" s="127">
        <v>4</v>
      </c>
      <c r="U56" s="127">
        <v>9</v>
      </c>
      <c r="V56" s="132">
        <v>240</v>
      </c>
      <c r="W56" s="296"/>
      <c r="X56" s="677">
        <v>2047780</v>
      </c>
      <c r="Y56" s="677">
        <v>0</v>
      </c>
      <c r="Z56" s="677">
        <v>0</v>
      </c>
      <c r="AA56" s="12"/>
      <c r="AB56" s="3"/>
    </row>
    <row r="57" spans="1:29" ht="29.25" customHeight="1">
      <c r="A57" s="280"/>
      <c r="B57" s="689"/>
      <c r="C57" s="690"/>
      <c r="D57" s="690"/>
      <c r="E57" s="690"/>
      <c r="F57" s="690"/>
      <c r="G57" s="690"/>
      <c r="H57" s="690"/>
      <c r="I57" s="690"/>
      <c r="J57" s="690"/>
      <c r="K57" s="690"/>
      <c r="L57" s="690"/>
      <c r="M57" s="740" t="s">
        <v>590</v>
      </c>
      <c r="N57" s="747"/>
      <c r="O57" s="748"/>
      <c r="P57" s="466">
        <v>85</v>
      </c>
      <c r="Q57" s="467">
        <v>2</v>
      </c>
      <c r="R57" s="466">
        <v>5</v>
      </c>
      <c r="S57" s="543" t="s">
        <v>591</v>
      </c>
      <c r="T57" s="127">
        <v>4</v>
      </c>
      <c r="U57" s="127">
        <v>9</v>
      </c>
      <c r="V57" s="132">
        <v>240</v>
      </c>
      <c r="W57" s="296"/>
      <c r="X57" s="677">
        <v>2451179</v>
      </c>
      <c r="Y57" s="677"/>
      <c r="Z57" s="677"/>
      <c r="AA57" s="12"/>
      <c r="AB57" s="3"/>
    </row>
    <row r="58" spans="1:29" ht="36.75" customHeight="1">
      <c r="A58" s="280"/>
      <c r="B58" s="290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549" t="s">
        <v>136</v>
      </c>
      <c r="N58" s="295"/>
      <c r="O58" s="124"/>
      <c r="P58" s="552">
        <v>85</v>
      </c>
      <c r="Q58" s="553">
        <v>0</v>
      </c>
      <c r="R58" s="552">
        <v>2</v>
      </c>
      <c r="S58" s="554">
        <v>0</v>
      </c>
      <c r="T58" s="78"/>
      <c r="U58" s="78"/>
      <c r="V58" s="111"/>
      <c r="W58" s="125"/>
      <c r="X58" s="391">
        <v>100000</v>
      </c>
      <c r="Y58" s="391">
        <v>50000</v>
      </c>
      <c r="Z58" s="391">
        <v>50000</v>
      </c>
      <c r="AA58" s="545"/>
      <c r="AB58" s="546"/>
      <c r="AC58" s="547"/>
    </row>
    <row r="59" spans="1:29" ht="29.25" customHeight="1">
      <c r="A59" s="280"/>
      <c r="B59" s="290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140" t="s">
        <v>409</v>
      </c>
      <c r="N59" s="551"/>
      <c r="O59" s="249"/>
      <c r="P59" s="387" t="s">
        <v>160</v>
      </c>
      <c r="Q59" s="388" t="s">
        <v>155</v>
      </c>
      <c r="R59" s="387">
        <v>2</v>
      </c>
      <c r="S59" s="389">
        <v>90044</v>
      </c>
      <c r="T59" s="78">
        <v>4</v>
      </c>
      <c r="U59" s="78">
        <v>12</v>
      </c>
      <c r="V59" s="111"/>
      <c r="W59" s="125"/>
      <c r="X59" s="391">
        <v>100000</v>
      </c>
      <c r="Y59" s="391">
        <v>50000</v>
      </c>
      <c r="Z59" s="391">
        <v>50000</v>
      </c>
      <c r="AA59" s="12"/>
      <c r="AB59" s="3"/>
    </row>
    <row r="60" spans="1:29" ht="29.25" customHeight="1">
      <c r="A60" s="280"/>
      <c r="B60" s="290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140" t="s">
        <v>410</v>
      </c>
      <c r="N60" s="295"/>
      <c r="O60" s="124"/>
      <c r="P60" s="387" t="s">
        <v>160</v>
      </c>
      <c r="Q60" s="388" t="s">
        <v>155</v>
      </c>
      <c r="R60" s="387">
        <v>2</v>
      </c>
      <c r="S60" s="389">
        <v>90044</v>
      </c>
      <c r="T60" s="78">
        <v>4</v>
      </c>
      <c r="U60" s="78">
        <v>12</v>
      </c>
      <c r="V60" s="111"/>
      <c r="W60" s="125"/>
      <c r="X60" s="391">
        <v>100000</v>
      </c>
      <c r="Y60" s="391">
        <v>50000</v>
      </c>
      <c r="Z60" s="391">
        <v>50000</v>
      </c>
      <c r="AA60" s="12"/>
      <c r="AB60" s="3"/>
    </row>
    <row r="61" spans="1:29" ht="29.25" customHeight="1">
      <c r="A61" s="280"/>
      <c r="B61" s="290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140" t="s">
        <v>199</v>
      </c>
      <c r="N61" s="295"/>
      <c r="O61" s="124"/>
      <c r="P61" s="387" t="s">
        <v>160</v>
      </c>
      <c r="Q61" s="388" t="s">
        <v>155</v>
      </c>
      <c r="R61" s="387">
        <v>2</v>
      </c>
      <c r="S61" s="389">
        <v>90044</v>
      </c>
      <c r="T61" s="78">
        <v>4</v>
      </c>
      <c r="U61" s="78">
        <v>12</v>
      </c>
      <c r="V61" s="111">
        <v>240</v>
      </c>
      <c r="W61" s="125"/>
      <c r="X61" s="391">
        <v>100000</v>
      </c>
      <c r="Y61" s="391">
        <v>50000</v>
      </c>
      <c r="Z61" s="391">
        <v>50000</v>
      </c>
      <c r="AA61" s="12"/>
      <c r="AB61" s="3"/>
    </row>
    <row r="62" spans="1:29" ht="15" customHeight="1">
      <c r="A62" s="280"/>
      <c r="B62" s="290"/>
      <c r="C62" s="291"/>
      <c r="D62" s="292"/>
      <c r="E62" s="830" t="s">
        <v>234</v>
      </c>
      <c r="F62" s="830"/>
      <c r="G62" s="830"/>
      <c r="H62" s="830"/>
      <c r="I62" s="830"/>
      <c r="J62" s="830"/>
      <c r="K62" s="830"/>
      <c r="L62" s="830"/>
      <c r="M62" s="830"/>
      <c r="N62" s="830"/>
      <c r="O62" s="124" t="s">
        <v>233</v>
      </c>
      <c r="P62" s="267" t="s">
        <v>160</v>
      </c>
      <c r="Q62" s="283" t="s">
        <v>228</v>
      </c>
      <c r="R62" s="282" t="s">
        <v>154</v>
      </c>
      <c r="S62" s="284" t="s">
        <v>153</v>
      </c>
      <c r="T62" s="267" t="s">
        <v>305</v>
      </c>
      <c r="U62" s="267" t="s">
        <v>305</v>
      </c>
      <c r="V62" s="268" t="s">
        <v>305</v>
      </c>
      <c r="W62" s="250"/>
      <c r="X62" s="269">
        <f t="shared" ref="X62:Z64" si="4">X63</f>
        <v>0</v>
      </c>
      <c r="Y62" s="269">
        <f t="shared" si="4"/>
        <v>0</v>
      </c>
      <c r="Z62" s="270">
        <f t="shared" si="4"/>
        <v>0</v>
      </c>
      <c r="AA62" s="12"/>
      <c r="AB62" s="3"/>
    </row>
    <row r="63" spans="1:29" ht="29.25" customHeight="1">
      <c r="A63" s="280"/>
      <c r="B63" s="290"/>
      <c r="C63" s="291"/>
      <c r="D63" s="292"/>
      <c r="E63" s="293"/>
      <c r="F63" s="827" t="s">
        <v>232</v>
      </c>
      <c r="G63" s="827"/>
      <c r="H63" s="827"/>
      <c r="I63" s="827"/>
      <c r="J63" s="827"/>
      <c r="K63" s="827"/>
      <c r="L63" s="827"/>
      <c r="M63" s="827"/>
      <c r="N63" s="827"/>
      <c r="O63" s="124" t="s">
        <v>231</v>
      </c>
      <c r="P63" s="127" t="s">
        <v>160</v>
      </c>
      <c r="Q63" s="130" t="s">
        <v>228</v>
      </c>
      <c r="R63" s="129" t="s">
        <v>158</v>
      </c>
      <c r="S63" s="131" t="s">
        <v>153</v>
      </c>
      <c r="T63" s="127" t="s">
        <v>305</v>
      </c>
      <c r="U63" s="127" t="s">
        <v>305</v>
      </c>
      <c r="V63" s="132" t="s">
        <v>305</v>
      </c>
      <c r="W63" s="125"/>
      <c r="X63" s="133">
        <f t="shared" si="4"/>
        <v>0</v>
      </c>
      <c r="Y63" s="133">
        <f t="shared" si="4"/>
        <v>0</v>
      </c>
      <c r="Z63" s="134">
        <f t="shared" si="4"/>
        <v>0</v>
      </c>
      <c r="AA63" s="12"/>
      <c r="AB63" s="3"/>
    </row>
    <row r="64" spans="1:29" ht="15" customHeight="1">
      <c r="A64" s="280"/>
      <c r="B64" s="290"/>
      <c r="C64" s="291"/>
      <c r="D64" s="292"/>
      <c r="E64" s="293"/>
      <c r="F64" s="294"/>
      <c r="G64" s="827" t="s">
        <v>230</v>
      </c>
      <c r="H64" s="827"/>
      <c r="I64" s="827"/>
      <c r="J64" s="827"/>
      <c r="K64" s="827"/>
      <c r="L64" s="827"/>
      <c r="M64" s="827"/>
      <c r="N64" s="827"/>
      <c r="O64" s="124" t="s">
        <v>229</v>
      </c>
      <c r="P64" s="127" t="s">
        <v>160</v>
      </c>
      <c r="Q64" s="130" t="s">
        <v>228</v>
      </c>
      <c r="R64" s="129" t="s">
        <v>158</v>
      </c>
      <c r="S64" s="131" t="s">
        <v>227</v>
      </c>
      <c r="T64" s="78">
        <v>4</v>
      </c>
      <c r="U64" s="78">
        <v>12</v>
      </c>
      <c r="V64" s="132" t="s">
        <v>305</v>
      </c>
      <c r="W64" s="296"/>
      <c r="X64" s="133">
        <f t="shared" si="4"/>
        <v>0</v>
      </c>
      <c r="Y64" s="133">
        <f t="shared" si="4"/>
        <v>0</v>
      </c>
      <c r="Z64" s="134">
        <f t="shared" si="4"/>
        <v>0</v>
      </c>
      <c r="AA64" s="12"/>
      <c r="AB64" s="3"/>
    </row>
    <row r="65" spans="1:28" ht="16.5" customHeight="1">
      <c r="A65" s="280"/>
      <c r="B65" s="290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 t="s">
        <v>318</v>
      </c>
      <c r="N65" s="295"/>
      <c r="O65" s="124"/>
      <c r="P65" s="78" t="s">
        <v>160</v>
      </c>
      <c r="Q65" s="146" t="s">
        <v>228</v>
      </c>
      <c r="R65" s="145" t="s">
        <v>158</v>
      </c>
      <c r="S65" s="147" t="s">
        <v>227</v>
      </c>
      <c r="T65" s="78">
        <v>4</v>
      </c>
      <c r="U65" s="78">
        <v>12</v>
      </c>
      <c r="V65" s="298">
        <v>410</v>
      </c>
      <c r="W65" s="297"/>
      <c r="X65" s="393"/>
      <c r="Y65" s="393"/>
      <c r="Z65" s="166"/>
      <c r="AA65" s="12"/>
      <c r="AB65" s="3"/>
    </row>
    <row r="66" spans="1:28" ht="15" customHeight="1">
      <c r="A66" s="280"/>
      <c r="B66" s="290"/>
      <c r="C66" s="291"/>
      <c r="D66" s="292"/>
      <c r="E66" s="830" t="s">
        <v>224</v>
      </c>
      <c r="F66" s="830"/>
      <c r="G66" s="830"/>
      <c r="H66" s="830"/>
      <c r="I66" s="830"/>
      <c r="J66" s="830"/>
      <c r="K66" s="830"/>
      <c r="L66" s="830"/>
      <c r="M66" s="830"/>
      <c r="N66" s="830"/>
      <c r="O66" s="124" t="s">
        <v>223</v>
      </c>
      <c r="P66" s="267" t="s">
        <v>160</v>
      </c>
      <c r="Q66" s="283" t="s">
        <v>218</v>
      </c>
      <c r="R66" s="282" t="s">
        <v>154</v>
      </c>
      <c r="S66" s="284" t="s">
        <v>153</v>
      </c>
      <c r="T66" s="267" t="s">
        <v>305</v>
      </c>
      <c r="U66" s="267" t="s">
        <v>305</v>
      </c>
      <c r="V66" s="268" t="s">
        <v>305</v>
      </c>
      <c r="W66" s="250"/>
      <c r="X66" s="269">
        <f>X67</f>
        <v>0</v>
      </c>
      <c r="Y66" s="269">
        <f t="shared" ref="Y66:Z69" si="5">Y67</f>
        <v>0</v>
      </c>
      <c r="Z66" s="270">
        <f t="shared" si="5"/>
        <v>0</v>
      </c>
      <c r="AA66" s="12"/>
      <c r="AB66" s="3"/>
    </row>
    <row r="67" spans="1:28" ht="15" customHeight="1">
      <c r="A67" s="280"/>
      <c r="B67" s="290"/>
      <c r="C67" s="291"/>
      <c r="D67" s="292"/>
      <c r="E67" s="293"/>
      <c r="F67" s="827" t="s">
        <v>222</v>
      </c>
      <c r="G67" s="827"/>
      <c r="H67" s="827"/>
      <c r="I67" s="827"/>
      <c r="J67" s="827"/>
      <c r="K67" s="827"/>
      <c r="L67" s="827"/>
      <c r="M67" s="827"/>
      <c r="N67" s="827"/>
      <c r="O67" s="124" t="s">
        <v>221</v>
      </c>
      <c r="P67" s="127" t="s">
        <v>160</v>
      </c>
      <c r="Q67" s="130" t="s">
        <v>218</v>
      </c>
      <c r="R67" s="129" t="s">
        <v>217</v>
      </c>
      <c r="S67" s="131" t="s">
        <v>153</v>
      </c>
      <c r="T67" s="127" t="s">
        <v>305</v>
      </c>
      <c r="U67" s="127" t="s">
        <v>305</v>
      </c>
      <c r="V67" s="132" t="s">
        <v>305</v>
      </c>
      <c r="W67" s="125"/>
      <c r="X67" s="133">
        <f>X68</f>
        <v>0</v>
      </c>
      <c r="Y67" s="133">
        <f t="shared" si="5"/>
        <v>0</v>
      </c>
      <c r="Z67" s="134">
        <f t="shared" si="5"/>
        <v>0</v>
      </c>
      <c r="AA67" s="12"/>
      <c r="AB67" s="3"/>
    </row>
    <row r="68" spans="1:28" ht="15" customHeight="1">
      <c r="A68" s="280"/>
      <c r="B68" s="290"/>
      <c r="C68" s="291"/>
      <c r="D68" s="292"/>
      <c r="E68" s="293"/>
      <c r="F68" s="294"/>
      <c r="G68" s="827" t="s">
        <v>220</v>
      </c>
      <c r="H68" s="827"/>
      <c r="I68" s="827"/>
      <c r="J68" s="827"/>
      <c r="K68" s="827"/>
      <c r="L68" s="827"/>
      <c r="M68" s="827"/>
      <c r="N68" s="827"/>
      <c r="O68" s="124" t="s">
        <v>219</v>
      </c>
      <c r="P68" s="127" t="s">
        <v>160</v>
      </c>
      <c r="Q68" s="130" t="s">
        <v>218</v>
      </c>
      <c r="R68" s="129" t="s">
        <v>217</v>
      </c>
      <c r="S68" s="131" t="s">
        <v>216</v>
      </c>
      <c r="T68" s="127" t="s">
        <v>305</v>
      </c>
      <c r="U68" s="127" t="s">
        <v>305</v>
      </c>
      <c r="V68" s="132" t="s">
        <v>305</v>
      </c>
      <c r="W68" s="125"/>
      <c r="X68" s="133">
        <f>X69</f>
        <v>0</v>
      </c>
      <c r="Y68" s="133">
        <f t="shared" si="5"/>
        <v>0</v>
      </c>
      <c r="Z68" s="134">
        <f t="shared" si="5"/>
        <v>0</v>
      </c>
      <c r="AA68" s="12"/>
      <c r="AB68" s="3"/>
    </row>
    <row r="69" spans="1:28" ht="15" customHeight="1">
      <c r="A69" s="280"/>
      <c r="B69" s="825" t="s">
        <v>225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124" t="s">
        <v>219</v>
      </c>
      <c r="P69" s="127" t="s">
        <v>160</v>
      </c>
      <c r="Q69" s="130" t="s">
        <v>218</v>
      </c>
      <c r="R69" s="129" t="s">
        <v>217</v>
      </c>
      <c r="S69" s="131" t="s">
        <v>216</v>
      </c>
      <c r="T69" s="127">
        <v>5</v>
      </c>
      <c r="U69" s="127">
        <v>1</v>
      </c>
      <c r="V69" s="132" t="s">
        <v>305</v>
      </c>
      <c r="W69" s="125"/>
      <c r="X69" s="133">
        <f>X70</f>
        <v>0</v>
      </c>
      <c r="Y69" s="133">
        <f t="shared" si="5"/>
        <v>0</v>
      </c>
      <c r="Z69" s="134">
        <f t="shared" si="5"/>
        <v>0</v>
      </c>
      <c r="AA69" s="12"/>
      <c r="AB69" s="3"/>
    </row>
    <row r="70" spans="1:28" ht="33" customHeight="1">
      <c r="A70" s="280"/>
      <c r="B70" s="825" t="s">
        <v>199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124" t="s">
        <v>219</v>
      </c>
      <c r="P70" s="78" t="s">
        <v>160</v>
      </c>
      <c r="Q70" s="146" t="s">
        <v>218</v>
      </c>
      <c r="R70" s="145" t="s">
        <v>217</v>
      </c>
      <c r="S70" s="147" t="s">
        <v>216</v>
      </c>
      <c r="T70" s="78">
        <v>5</v>
      </c>
      <c r="U70" s="78">
        <v>1</v>
      </c>
      <c r="V70" s="111" t="s">
        <v>195</v>
      </c>
      <c r="W70" s="125"/>
      <c r="X70" s="110">
        <v>0</v>
      </c>
      <c r="Y70" s="110">
        <v>0</v>
      </c>
      <c r="Z70" s="166">
        <v>0</v>
      </c>
      <c r="AA70" s="12"/>
      <c r="AB70" s="3"/>
    </row>
    <row r="71" spans="1:28" ht="29.25" customHeight="1">
      <c r="A71" s="280"/>
      <c r="B71" s="290"/>
      <c r="C71" s="291"/>
      <c r="D71" s="292"/>
      <c r="E71" s="830" t="s">
        <v>214</v>
      </c>
      <c r="F71" s="830"/>
      <c r="G71" s="830"/>
      <c r="H71" s="830"/>
      <c r="I71" s="830"/>
      <c r="J71" s="830"/>
      <c r="K71" s="830"/>
      <c r="L71" s="830"/>
      <c r="M71" s="830"/>
      <c r="N71" s="830"/>
      <c r="O71" s="124" t="s">
        <v>213</v>
      </c>
      <c r="P71" s="267" t="s">
        <v>160</v>
      </c>
      <c r="Q71" s="283" t="s">
        <v>208</v>
      </c>
      <c r="R71" s="282" t="s">
        <v>154</v>
      </c>
      <c r="S71" s="284" t="s">
        <v>153</v>
      </c>
      <c r="T71" s="267" t="s">
        <v>305</v>
      </c>
      <c r="U71" s="267" t="s">
        <v>305</v>
      </c>
      <c r="V71" s="268" t="s">
        <v>305</v>
      </c>
      <c r="W71" s="125"/>
      <c r="X71" s="269">
        <v>10335800</v>
      </c>
      <c r="Y71" s="269">
        <f t="shared" ref="Y71:Z74" si="6">Y72</f>
        <v>50000</v>
      </c>
      <c r="Z71" s="270">
        <f t="shared" si="6"/>
        <v>50000</v>
      </c>
      <c r="AA71" s="12"/>
      <c r="AB71" s="3"/>
    </row>
    <row r="72" spans="1:28" ht="29.25" customHeight="1">
      <c r="A72" s="280"/>
      <c r="B72" s="290"/>
      <c r="C72" s="291"/>
      <c r="D72" s="292"/>
      <c r="E72" s="293"/>
      <c r="F72" s="827" t="s">
        <v>212</v>
      </c>
      <c r="G72" s="827"/>
      <c r="H72" s="827"/>
      <c r="I72" s="827"/>
      <c r="J72" s="827"/>
      <c r="K72" s="827"/>
      <c r="L72" s="827"/>
      <c r="M72" s="827"/>
      <c r="N72" s="827"/>
      <c r="O72" s="124" t="s">
        <v>211</v>
      </c>
      <c r="P72" s="127" t="s">
        <v>160</v>
      </c>
      <c r="Q72" s="130" t="s">
        <v>208</v>
      </c>
      <c r="R72" s="129" t="s">
        <v>207</v>
      </c>
      <c r="S72" s="131" t="s">
        <v>153</v>
      </c>
      <c r="T72" s="127" t="s">
        <v>305</v>
      </c>
      <c r="U72" s="127" t="s">
        <v>305</v>
      </c>
      <c r="V72" s="132" t="s">
        <v>305</v>
      </c>
      <c r="W72" s="125"/>
      <c r="X72" s="133">
        <f>X73</f>
        <v>105923</v>
      </c>
      <c r="Y72" s="133">
        <f t="shared" si="6"/>
        <v>50000</v>
      </c>
      <c r="Z72" s="134">
        <f t="shared" si="6"/>
        <v>50000</v>
      </c>
      <c r="AA72" s="12"/>
      <c r="AB72" s="3"/>
    </row>
    <row r="73" spans="1:28" ht="15" customHeight="1">
      <c r="A73" s="280"/>
      <c r="B73" s="290"/>
      <c r="C73" s="291"/>
      <c r="D73" s="292"/>
      <c r="E73" s="293"/>
      <c r="F73" s="294"/>
      <c r="G73" s="827" t="s">
        <v>210</v>
      </c>
      <c r="H73" s="827"/>
      <c r="I73" s="827"/>
      <c r="J73" s="827"/>
      <c r="K73" s="827"/>
      <c r="L73" s="827"/>
      <c r="M73" s="827"/>
      <c r="N73" s="827"/>
      <c r="O73" s="124" t="s">
        <v>209</v>
      </c>
      <c r="P73" s="127" t="s">
        <v>160</v>
      </c>
      <c r="Q73" s="130" t="s">
        <v>208</v>
      </c>
      <c r="R73" s="129" t="s">
        <v>207</v>
      </c>
      <c r="S73" s="131" t="s">
        <v>206</v>
      </c>
      <c r="T73" s="127" t="s">
        <v>305</v>
      </c>
      <c r="U73" s="127" t="s">
        <v>305</v>
      </c>
      <c r="V73" s="132" t="s">
        <v>305</v>
      </c>
      <c r="W73" s="125"/>
      <c r="X73" s="133">
        <f>X74</f>
        <v>105923</v>
      </c>
      <c r="Y73" s="133">
        <f t="shared" si="6"/>
        <v>50000</v>
      </c>
      <c r="Z73" s="134">
        <f t="shared" si="6"/>
        <v>50000</v>
      </c>
      <c r="AA73" s="12"/>
      <c r="AB73" s="3"/>
    </row>
    <row r="74" spans="1:28" ht="15" customHeight="1">
      <c r="A74" s="280"/>
      <c r="B74" s="825" t="s">
        <v>215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124" t="s">
        <v>209</v>
      </c>
      <c r="P74" s="127" t="s">
        <v>160</v>
      </c>
      <c r="Q74" s="130" t="s">
        <v>208</v>
      </c>
      <c r="R74" s="129" t="s">
        <v>207</v>
      </c>
      <c r="S74" s="131" t="s">
        <v>206</v>
      </c>
      <c r="T74" s="127">
        <v>5</v>
      </c>
      <c r="U74" s="127">
        <v>2</v>
      </c>
      <c r="V74" s="132" t="s">
        <v>305</v>
      </c>
      <c r="W74" s="125"/>
      <c r="X74" s="133">
        <f>X75</f>
        <v>105923</v>
      </c>
      <c r="Y74" s="133">
        <f t="shared" si="6"/>
        <v>50000</v>
      </c>
      <c r="Z74" s="134">
        <f t="shared" si="6"/>
        <v>50000</v>
      </c>
      <c r="AA74" s="12"/>
      <c r="AB74" s="3"/>
    </row>
    <row r="75" spans="1:28" ht="34.799999999999997" customHeight="1">
      <c r="A75" s="280"/>
      <c r="B75" s="825" t="s">
        <v>199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124" t="s">
        <v>209</v>
      </c>
      <c r="P75" s="78" t="s">
        <v>160</v>
      </c>
      <c r="Q75" s="146" t="s">
        <v>208</v>
      </c>
      <c r="R75" s="145" t="s">
        <v>207</v>
      </c>
      <c r="S75" s="147" t="s">
        <v>206</v>
      </c>
      <c r="T75" s="78">
        <v>5</v>
      </c>
      <c r="U75" s="78">
        <v>2</v>
      </c>
      <c r="V75" s="111" t="s">
        <v>195</v>
      </c>
      <c r="W75" s="125"/>
      <c r="X75" s="393">
        <v>105923</v>
      </c>
      <c r="Y75" s="393">
        <v>50000</v>
      </c>
      <c r="Z75" s="393">
        <v>50000</v>
      </c>
      <c r="AA75" s="12"/>
      <c r="AB75" s="3"/>
    </row>
    <row r="76" spans="1:28" ht="29.25" customHeight="1">
      <c r="A76" s="280"/>
      <c r="B76" s="628"/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 t="s">
        <v>561</v>
      </c>
      <c r="N76" s="629"/>
      <c r="O76" s="124"/>
      <c r="P76" s="78">
        <v>5</v>
      </c>
      <c r="Q76" s="146">
        <v>1</v>
      </c>
      <c r="R76" s="145">
        <v>2</v>
      </c>
      <c r="S76" s="147" t="s">
        <v>560</v>
      </c>
      <c r="T76" s="78">
        <v>5</v>
      </c>
      <c r="U76" s="78">
        <v>2</v>
      </c>
      <c r="V76" s="620">
        <v>400</v>
      </c>
      <c r="W76" s="125"/>
      <c r="X76" s="393">
        <v>2504877</v>
      </c>
      <c r="Y76" s="393">
        <v>0</v>
      </c>
      <c r="Z76" s="522">
        <v>0</v>
      </c>
      <c r="AA76" s="12"/>
      <c r="AB76" s="3"/>
    </row>
    <row r="77" spans="1:28" ht="43.2" customHeight="1">
      <c r="A77" s="280"/>
      <c r="B77" s="689"/>
      <c r="C77" s="690"/>
      <c r="D77" s="690"/>
      <c r="E77" s="690"/>
      <c r="F77" s="690"/>
      <c r="G77" s="690"/>
      <c r="H77" s="690"/>
      <c r="I77" s="690"/>
      <c r="J77" s="690"/>
      <c r="K77" s="690"/>
      <c r="L77" s="690"/>
      <c r="M77" s="740" t="s">
        <v>589</v>
      </c>
      <c r="N77" s="747"/>
      <c r="O77" s="748"/>
      <c r="P77" s="78">
        <v>85</v>
      </c>
      <c r="Q77" s="146">
        <v>5</v>
      </c>
      <c r="R77" s="145">
        <v>1</v>
      </c>
      <c r="S77" s="147" t="s">
        <v>227</v>
      </c>
      <c r="T77" s="78">
        <v>5</v>
      </c>
      <c r="U77" s="78">
        <v>2</v>
      </c>
      <c r="V77" s="685">
        <v>410</v>
      </c>
      <c r="W77" s="125"/>
      <c r="X77" s="393">
        <v>7725000</v>
      </c>
      <c r="Y77" s="393"/>
      <c r="Z77" s="522"/>
      <c r="AA77" s="12"/>
      <c r="AB77" s="3"/>
    </row>
    <row r="78" spans="1:28" ht="15" customHeight="1">
      <c r="A78" s="280"/>
      <c r="B78" s="290"/>
      <c r="C78" s="291"/>
      <c r="D78" s="292"/>
      <c r="E78" s="830" t="s">
        <v>204</v>
      </c>
      <c r="F78" s="830"/>
      <c r="G78" s="830"/>
      <c r="H78" s="830"/>
      <c r="I78" s="830"/>
      <c r="J78" s="830"/>
      <c r="K78" s="830"/>
      <c r="L78" s="830"/>
      <c r="M78" s="836"/>
      <c r="N78" s="836"/>
      <c r="O78" s="249" t="s">
        <v>203</v>
      </c>
      <c r="P78" s="267" t="s">
        <v>160</v>
      </c>
      <c r="Q78" s="283"/>
      <c r="R78" s="282" t="s">
        <v>154</v>
      </c>
      <c r="S78" s="284" t="s">
        <v>153</v>
      </c>
      <c r="T78" s="267"/>
      <c r="U78" s="267"/>
      <c r="V78" s="268" t="s">
        <v>305</v>
      </c>
      <c r="W78" s="250"/>
      <c r="X78" s="269">
        <f>X79+X83</f>
        <v>3017696.4</v>
      </c>
      <c r="Y78" s="269">
        <f>Y79+Y83</f>
        <v>2800000</v>
      </c>
      <c r="Z78" s="269">
        <f>Z79+Z83</f>
        <v>2800000</v>
      </c>
      <c r="AA78" s="12"/>
      <c r="AB78" s="3"/>
    </row>
    <row r="79" spans="1:28" ht="15" customHeight="1">
      <c r="A79" s="280"/>
      <c r="B79" s="290"/>
      <c r="C79" s="291"/>
      <c r="D79" s="292"/>
      <c r="E79" s="293"/>
      <c r="F79" s="827" t="s">
        <v>202</v>
      </c>
      <c r="G79" s="827"/>
      <c r="H79" s="827"/>
      <c r="I79" s="827"/>
      <c r="J79" s="827"/>
      <c r="K79" s="827"/>
      <c r="L79" s="827"/>
      <c r="M79" s="827"/>
      <c r="N79" s="827"/>
      <c r="O79" s="124" t="s">
        <v>201</v>
      </c>
      <c r="P79" s="127" t="s">
        <v>160</v>
      </c>
      <c r="Q79" s="130" t="s">
        <v>197</v>
      </c>
      <c r="R79" s="129" t="s">
        <v>158</v>
      </c>
      <c r="S79" s="131" t="s">
        <v>153</v>
      </c>
      <c r="T79" s="127" t="s">
        <v>305</v>
      </c>
      <c r="U79" s="127" t="s">
        <v>305</v>
      </c>
      <c r="V79" s="132" t="s">
        <v>305</v>
      </c>
      <c r="W79" s="125"/>
      <c r="X79" s="133">
        <f>X80</f>
        <v>248796.4</v>
      </c>
      <c r="Y79" s="133">
        <f t="shared" ref="Y79:Z81" si="7">Y80</f>
        <v>31100</v>
      </c>
      <c r="Z79" s="134">
        <f t="shared" si="7"/>
        <v>31100</v>
      </c>
      <c r="AA79" s="12"/>
      <c r="AB79" s="3"/>
    </row>
    <row r="80" spans="1:28" ht="15" customHeight="1">
      <c r="A80" s="280"/>
      <c r="B80" s="290"/>
      <c r="C80" s="291"/>
      <c r="D80" s="292"/>
      <c r="E80" s="293"/>
      <c r="F80" s="294"/>
      <c r="G80" s="827" t="s">
        <v>200</v>
      </c>
      <c r="H80" s="827"/>
      <c r="I80" s="827"/>
      <c r="J80" s="827"/>
      <c r="K80" s="827"/>
      <c r="L80" s="827"/>
      <c r="M80" s="827"/>
      <c r="N80" s="827"/>
      <c r="O80" s="124" t="s">
        <v>198</v>
      </c>
      <c r="P80" s="127" t="s">
        <v>160</v>
      </c>
      <c r="Q80" s="130" t="s">
        <v>197</v>
      </c>
      <c r="R80" s="129" t="s">
        <v>158</v>
      </c>
      <c r="S80" s="131" t="s">
        <v>196</v>
      </c>
      <c r="T80" s="127" t="s">
        <v>305</v>
      </c>
      <c r="U80" s="127" t="s">
        <v>305</v>
      </c>
      <c r="V80" s="132" t="s">
        <v>305</v>
      </c>
      <c r="W80" s="125"/>
      <c r="X80" s="133">
        <f>X81</f>
        <v>248796.4</v>
      </c>
      <c r="Y80" s="133">
        <f t="shared" si="7"/>
        <v>31100</v>
      </c>
      <c r="Z80" s="134">
        <f t="shared" si="7"/>
        <v>31100</v>
      </c>
      <c r="AA80" s="12"/>
      <c r="AB80" s="3"/>
    </row>
    <row r="81" spans="1:28" ht="15" customHeight="1">
      <c r="A81" s="280"/>
      <c r="B81" s="825" t="s">
        <v>205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124" t="s">
        <v>198</v>
      </c>
      <c r="P81" s="127" t="s">
        <v>160</v>
      </c>
      <c r="Q81" s="130" t="s">
        <v>197</v>
      </c>
      <c r="R81" s="129" t="s">
        <v>158</v>
      </c>
      <c r="S81" s="131" t="s">
        <v>196</v>
      </c>
      <c r="T81" s="127">
        <v>5</v>
      </c>
      <c r="U81" s="127">
        <v>3</v>
      </c>
      <c r="V81" s="132" t="s">
        <v>305</v>
      </c>
      <c r="W81" s="125"/>
      <c r="X81" s="133">
        <f>X82</f>
        <v>248796.4</v>
      </c>
      <c r="Y81" s="133">
        <f t="shared" si="7"/>
        <v>31100</v>
      </c>
      <c r="Z81" s="134">
        <f t="shared" si="7"/>
        <v>31100</v>
      </c>
      <c r="AA81" s="12"/>
      <c r="AB81" s="3"/>
    </row>
    <row r="82" spans="1:28" ht="29.25" customHeight="1">
      <c r="A82" s="280"/>
      <c r="B82" s="825" t="s">
        <v>199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124" t="s">
        <v>198</v>
      </c>
      <c r="P82" s="78" t="s">
        <v>160</v>
      </c>
      <c r="Q82" s="146" t="s">
        <v>197</v>
      </c>
      <c r="R82" s="145" t="s">
        <v>158</v>
      </c>
      <c r="S82" s="147" t="s">
        <v>196</v>
      </c>
      <c r="T82" s="78">
        <v>5</v>
      </c>
      <c r="U82" s="78">
        <v>3</v>
      </c>
      <c r="V82" s="111" t="s">
        <v>195</v>
      </c>
      <c r="W82" s="125"/>
      <c r="X82" s="393">
        <v>248796.4</v>
      </c>
      <c r="Y82" s="393">
        <v>31100</v>
      </c>
      <c r="Z82" s="393">
        <v>31100</v>
      </c>
      <c r="AA82" s="12"/>
      <c r="AB82" s="3"/>
    </row>
    <row r="83" spans="1:28" ht="29.25" customHeight="1">
      <c r="A83" s="280"/>
      <c r="B83" s="290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548" t="s">
        <v>138</v>
      </c>
      <c r="N83" s="295"/>
      <c r="O83" s="124"/>
      <c r="P83" s="387" t="s">
        <v>160</v>
      </c>
      <c r="Q83" s="388">
        <v>6</v>
      </c>
      <c r="R83" s="387">
        <v>3</v>
      </c>
      <c r="S83" s="389">
        <v>0</v>
      </c>
      <c r="T83" s="156"/>
      <c r="U83" s="156"/>
      <c r="V83" s="158"/>
      <c r="W83" s="296"/>
      <c r="X83" s="391">
        <v>2768900</v>
      </c>
      <c r="Y83" s="391">
        <v>2768900</v>
      </c>
      <c r="Z83" s="391">
        <v>2768900</v>
      </c>
      <c r="AA83" s="12"/>
      <c r="AB83" s="3"/>
    </row>
    <row r="84" spans="1:28" ht="29.25" customHeight="1">
      <c r="A84" s="280"/>
      <c r="B84" s="290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144" t="s">
        <v>138</v>
      </c>
      <c r="N84" s="295"/>
      <c r="O84" s="124"/>
      <c r="P84" s="387" t="s">
        <v>160</v>
      </c>
      <c r="Q84" s="388">
        <v>6</v>
      </c>
      <c r="R84" s="387">
        <v>3</v>
      </c>
      <c r="S84" s="389">
        <v>90038</v>
      </c>
      <c r="T84" s="78">
        <v>5</v>
      </c>
      <c r="U84" s="78">
        <v>3</v>
      </c>
      <c r="V84" s="111"/>
      <c r="W84" s="125"/>
      <c r="X84" s="391">
        <v>2768900</v>
      </c>
      <c r="Y84" s="391">
        <v>2768900</v>
      </c>
      <c r="Z84" s="391">
        <v>2768900</v>
      </c>
      <c r="AA84" s="12"/>
      <c r="AB84" s="3"/>
    </row>
    <row r="85" spans="1:28" ht="29.25" customHeight="1">
      <c r="A85" s="280"/>
      <c r="B85" s="290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144" t="s">
        <v>199</v>
      </c>
      <c r="N85" s="295"/>
      <c r="O85" s="124"/>
      <c r="P85" s="387" t="s">
        <v>160</v>
      </c>
      <c r="Q85" s="388">
        <v>6</v>
      </c>
      <c r="R85" s="387">
        <v>3</v>
      </c>
      <c r="S85" s="389">
        <v>90038</v>
      </c>
      <c r="T85" s="78">
        <v>5</v>
      </c>
      <c r="U85" s="78">
        <v>3</v>
      </c>
      <c r="V85" s="111">
        <v>240</v>
      </c>
      <c r="W85" s="125"/>
      <c r="X85" s="391">
        <v>2768900</v>
      </c>
      <c r="Y85" s="391">
        <v>2768900</v>
      </c>
      <c r="Z85" s="391">
        <v>2768900</v>
      </c>
      <c r="AA85" s="12"/>
      <c r="AB85" s="3"/>
    </row>
    <row r="86" spans="1:28" ht="15" customHeight="1">
      <c r="A86" s="280"/>
      <c r="B86" s="290"/>
      <c r="C86" s="291"/>
      <c r="D86" s="292"/>
      <c r="E86" s="830" t="s">
        <v>167</v>
      </c>
      <c r="F86" s="830"/>
      <c r="G86" s="830"/>
      <c r="H86" s="830"/>
      <c r="I86" s="830"/>
      <c r="J86" s="830"/>
      <c r="K86" s="830"/>
      <c r="L86" s="830"/>
      <c r="M86" s="830"/>
      <c r="N86" s="830"/>
      <c r="O86" s="124" t="s">
        <v>166</v>
      </c>
      <c r="P86" s="267" t="s">
        <v>160</v>
      </c>
      <c r="Q86" s="283" t="s">
        <v>159</v>
      </c>
      <c r="R86" s="282" t="s">
        <v>154</v>
      </c>
      <c r="S86" s="284" t="s">
        <v>153</v>
      </c>
      <c r="T86" s="267" t="s">
        <v>305</v>
      </c>
      <c r="U86" s="267" t="s">
        <v>305</v>
      </c>
      <c r="V86" s="268" t="s">
        <v>305</v>
      </c>
      <c r="W86" s="250"/>
      <c r="X86" s="269">
        <f>X87</f>
        <v>131526</v>
      </c>
      <c r="Y86" s="269">
        <f t="shared" ref="Y86:Z89" si="8">Y87</f>
        <v>131526</v>
      </c>
      <c r="Z86" s="270">
        <f t="shared" si="8"/>
        <v>131526</v>
      </c>
      <c r="AA86" s="12"/>
      <c r="AB86" s="3"/>
    </row>
    <row r="87" spans="1:28" ht="29.25" customHeight="1">
      <c r="A87" s="280"/>
      <c r="B87" s="290"/>
      <c r="C87" s="291"/>
      <c r="D87" s="292"/>
      <c r="E87" s="293"/>
      <c r="F87" s="827" t="s">
        <v>165</v>
      </c>
      <c r="G87" s="827"/>
      <c r="H87" s="827"/>
      <c r="I87" s="827"/>
      <c r="J87" s="827"/>
      <c r="K87" s="827"/>
      <c r="L87" s="827"/>
      <c r="M87" s="827"/>
      <c r="N87" s="827"/>
      <c r="O87" s="124" t="s">
        <v>164</v>
      </c>
      <c r="P87" s="127" t="s">
        <v>160</v>
      </c>
      <c r="Q87" s="130" t="s">
        <v>159</v>
      </c>
      <c r="R87" s="129" t="s">
        <v>158</v>
      </c>
      <c r="S87" s="131" t="s">
        <v>153</v>
      </c>
      <c r="T87" s="127" t="s">
        <v>305</v>
      </c>
      <c r="U87" s="127" t="s">
        <v>305</v>
      </c>
      <c r="V87" s="132" t="s">
        <v>305</v>
      </c>
      <c r="W87" s="125"/>
      <c r="X87" s="133">
        <f>X88</f>
        <v>131526</v>
      </c>
      <c r="Y87" s="133">
        <f t="shared" si="8"/>
        <v>131526</v>
      </c>
      <c r="Z87" s="134">
        <f t="shared" si="8"/>
        <v>131526</v>
      </c>
      <c r="AA87" s="12"/>
      <c r="AB87" s="3"/>
    </row>
    <row r="88" spans="1:28" ht="15" customHeight="1">
      <c r="A88" s="280"/>
      <c r="B88" s="290"/>
      <c r="C88" s="291"/>
      <c r="D88" s="292"/>
      <c r="E88" s="293"/>
      <c r="F88" s="294"/>
      <c r="G88" s="827" t="s">
        <v>163</v>
      </c>
      <c r="H88" s="827"/>
      <c r="I88" s="827"/>
      <c r="J88" s="827"/>
      <c r="K88" s="827"/>
      <c r="L88" s="827"/>
      <c r="M88" s="827"/>
      <c r="N88" s="827"/>
      <c r="O88" s="124" t="s">
        <v>161</v>
      </c>
      <c r="P88" s="127" t="s">
        <v>160</v>
      </c>
      <c r="Q88" s="130" t="s">
        <v>159</v>
      </c>
      <c r="R88" s="129" t="s">
        <v>158</v>
      </c>
      <c r="S88" s="131" t="s">
        <v>157</v>
      </c>
      <c r="T88" s="127" t="s">
        <v>305</v>
      </c>
      <c r="U88" s="127" t="s">
        <v>305</v>
      </c>
      <c r="V88" s="132" t="s">
        <v>305</v>
      </c>
      <c r="W88" s="125"/>
      <c r="X88" s="133">
        <f>X89</f>
        <v>131526</v>
      </c>
      <c r="Y88" s="133">
        <f t="shared" si="8"/>
        <v>131526</v>
      </c>
      <c r="Z88" s="134">
        <f t="shared" si="8"/>
        <v>131526</v>
      </c>
      <c r="AA88" s="12"/>
      <c r="AB88" s="3"/>
    </row>
    <row r="89" spans="1:28" ht="15" customHeight="1">
      <c r="A89" s="280"/>
      <c r="B89" s="825" t="s">
        <v>170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124" t="s">
        <v>161</v>
      </c>
      <c r="P89" s="127" t="s">
        <v>160</v>
      </c>
      <c r="Q89" s="130" t="s">
        <v>159</v>
      </c>
      <c r="R89" s="129" t="s">
        <v>158</v>
      </c>
      <c r="S89" s="131" t="s">
        <v>157</v>
      </c>
      <c r="T89" s="127">
        <v>10</v>
      </c>
      <c r="U89" s="127">
        <v>1</v>
      </c>
      <c r="V89" s="132" t="s">
        <v>305</v>
      </c>
      <c r="W89" s="125"/>
      <c r="X89" s="393">
        <v>131526</v>
      </c>
      <c r="Y89" s="133">
        <f t="shared" si="8"/>
        <v>131526</v>
      </c>
      <c r="Z89" s="134">
        <f t="shared" si="8"/>
        <v>131526</v>
      </c>
      <c r="AA89" s="12"/>
      <c r="AB89" s="3"/>
    </row>
    <row r="90" spans="1:28" ht="15" customHeight="1">
      <c r="A90" s="280"/>
      <c r="B90" s="825" t="s">
        <v>162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124" t="s">
        <v>161</v>
      </c>
      <c r="P90" s="78" t="s">
        <v>160</v>
      </c>
      <c r="Q90" s="146" t="s">
        <v>159</v>
      </c>
      <c r="R90" s="145" t="s">
        <v>158</v>
      </c>
      <c r="S90" s="147" t="s">
        <v>157</v>
      </c>
      <c r="T90" s="78">
        <v>10</v>
      </c>
      <c r="U90" s="78">
        <v>1</v>
      </c>
      <c r="V90" s="111" t="s">
        <v>156</v>
      </c>
      <c r="W90" s="125"/>
      <c r="X90" s="393">
        <v>131526</v>
      </c>
      <c r="Y90" s="393">
        <v>131526</v>
      </c>
      <c r="Z90" s="393">
        <v>131526</v>
      </c>
      <c r="AA90" s="12"/>
      <c r="AB90" s="3"/>
    </row>
    <row r="91" spans="1:28" ht="15" customHeight="1">
      <c r="A91" s="280"/>
      <c r="B91" s="290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519" t="s">
        <v>144</v>
      </c>
      <c r="N91" s="295"/>
      <c r="O91" s="124"/>
      <c r="P91" s="555" t="s">
        <v>160</v>
      </c>
      <c r="Q91" s="556" t="s">
        <v>249</v>
      </c>
      <c r="R91" s="555" t="s">
        <v>154</v>
      </c>
      <c r="S91" s="557" t="s">
        <v>153</v>
      </c>
      <c r="T91" s="78">
        <v>10</v>
      </c>
      <c r="U91" s="78">
        <v>3</v>
      </c>
      <c r="V91" s="111"/>
      <c r="W91" s="125"/>
      <c r="X91" s="393">
        <v>50000</v>
      </c>
      <c r="Y91" s="393">
        <v>20000</v>
      </c>
      <c r="Z91" s="393">
        <v>20000</v>
      </c>
      <c r="AA91" s="12"/>
      <c r="AB91" s="3"/>
    </row>
    <row r="92" spans="1:28" ht="45.75" customHeight="1">
      <c r="A92" s="280"/>
      <c r="B92" s="290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144" t="s">
        <v>145</v>
      </c>
      <c r="N92" s="295"/>
      <c r="O92" s="124"/>
      <c r="P92" s="387">
        <v>85</v>
      </c>
      <c r="Q92" s="388" t="s">
        <v>146</v>
      </c>
      <c r="R92" s="387">
        <v>1</v>
      </c>
      <c r="S92" s="521" t="s">
        <v>549</v>
      </c>
      <c r="T92" s="78">
        <v>10</v>
      </c>
      <c r="U92" s="78">
        <v>3</v>
      </c>
      <c r="V92" s="111">
        <v>320</v>
      </c>
      <c r="W92" s="125"/>
      <c r="X92" s="393"/>
      <c r="Y92" s="393"/>
      <c r="Z92" s="522"/>
      <c r="AA92" s="12"/>
      <c r="AB92" s="3"/>
    </row>
    <row r="93" spans="1:28" ht="45.75" customHeight="1">
      <c r="A93" s="280"/>
      <c r="B93" s="290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144" t="s">
        <v>250</v>
      </c>
      <c r="N93" s="295"/>
      <c r="O93" s="124"/>
      <c r="P93" s="387">
        <v>85</v>
      </c>
      <c r="Q93" s="388" t="s">
        <v>251</v>
      </c>
      <c r="R93" s="387">
        <v>1</v>
      </c>
      <c r="S93" s="521">
        <v>0</v>
      </c>
      <c r="T93" s="78">
        <v>11</v>
      </c>
      <c r="U93" s="78">
        <v>1</v>
      </c>
      <c r="V93" s="111"/>
      <c r="W93" s="125"/>
      <c r="X93" s="393"/>
      <c r="Y93" s="393"/>
      <c r="Z93" s="393"/>
      <c r="AA93" s="12"/>
      <c r="AB93" s="3"/>
    </row>
    <row r="94" spans="1:28" ht="45.75" customHeight="1">
      <c r="A94" s="280"/>
      <c r="B94" s="290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144" t="s">
        <v>139</v>
      </c>
      <c r="N94" s="295"/>
      <c r="O94" s="124"/>
      <c r="P94" s="466">
        <v>85</v>
      </c>
      <c r="Q94" s="467" t="s">
        <v>251</v>
      </c>
      <c r="R94" s="466">
        <v>1</v>
      </c>
      <c r="S94" s="468">
        <v>90054</v>
      </c>
      <c r="T94" s="78">
        <v>11</v>
      </c>
      <c r="U94" s="78">
        <v>1</v>
      </c>
      <c r="V94" s="111"/>
      <c r="W94" s="125"/>
      <c r="X94" s="393"/>
      <c r="Y94" s="393"/>
      <c r="Z94" s="393"/>
      <c r="AA94" s="12"/>
      <c r="AB94" s="3"/>
    </row>
    <row r="95" spans="1:28" ht="45.75" customHeight="1">
      <c r="A95" s="280"/>
      <c r="B95" s="290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511" t="s">
        <v>199</v>
      </c>
      <c r="N95" s="295"/>
      <c r="O95" s="124"/>
      <c r="P95" s="466">
        <v>85</v>
      </c>
      <c r="Q95" s="467" t="s">
        <v>251</v>
      </c>
      <c r="R95" s="466">
        <v>1</v>
      </c>
      <c r="S95" s="468">
        <v>90054</v>
      </c>
      <c r="T95" s="78">
        <v>11</v>
      </c>
      <c r="U95" s="78">
        <v>1</v>
      </c>
      <c r="V95" s="111">
        <v>240</v>
      </c>
      <c r="W95" s="125"/>
      <c r="X95" s="393">
        <v>50000</v>
      </c>
      <c r="Y95" s="393">
        <v>20000</v>
      </c>
      <c r="Z95" s="393">
        <v>20000</v>
      </c>
      <c r="AA95" s="12"/>
      <c r="AB95" s="3"/>
    </row>
    <row r="96" spans="1:28" ht="48.75" customHeight="1">
      <c r="A96" s="280"/>
      <c r="B96" s="290"/>
      <c r="C96" s="291"/>
      <c r="D96" s="834" t="s">
        <v>264</v>
      </c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124" t="s">
        <v>263</v>
      </c>
      <c r="P96" s="151" t="s">
        <v>259</v>
      </c>
      <c r="Q96" s="241" t="s">
        <v>155</v>
      </c>
      <c r="R96" s="240" t="s">
        <v>154</v>
      </c>
      <c r="S96" s="242" t="s">
        <v>153</v>
      </c>
      <c r="T96" s="151" t="s">
        <v>305</v>
      </c>
      <c r="U96" s="151" t="s">
        <v>305</v>
      </c>
      <c r="V96" s="153" t="s">
        <v>305</v>
      </c>
      <c r="W96" s="250"/>
      <c r="X96" s="154">
        <f>X97+X102+X103</f>
        <v>7426251</v>
      </c>
      <c r="Y96" s="154">
        <f>Y97+Y102+Y103</f>
        <v>6863707.7999999998</v>
      </c>
      <c r="Z96" s="154">
        <f>Z97+Z102+Z103</f>
        <v>6723345.29</v>
      </c>
      <c r="AA96" s="12"/>
      <c r="AB96" s="3"/>
    </row>
    <row r="97" spans="1:28" ht="29.25" customHeight="1">
      <c r="A97" s="280"/>
      <c r="B97" s="290"/>
      <c r="C97" s="291"/>
      <c r="D97" s="292"/>
      <c r="E97" s="293"/>
      <c r="F97" s="827" t="s">
        <v>271</v>
      </c>
      <c r="G97" s="827"/>
      <c r="H97" s="827"/>
      <c r="I97" s="827"/>
      <c r="J97" s="827"/>
      <c r="K97" s="827"/>
      <c r="L97" s="827"/>
      <c r="M97" s="827"/>
      <c r="N97" s="827"/>
      <c r="O97" s="124" t="s">
        <v>270</v>
      </c>
      <c r="P97" s="127" t="s">
        <v>259</v>
      </c>
      <c r="Q97" s="130" t="s">
        <v>155</v>
      </c>
      <c r="R97" s="129" t="s">
        <v>158</v>
      </c>
      <c r="S97" s="131" t="s">
        <v>153</v>
      </c>
      <c r="T97" s="127" t="s">
        <v>305</v>
      </c>
      <c r="U97" s="127" t="s">
        <v>305</v>
      </c>
      <c r="V97" s="132" t="s">
        <v>305</v>
      </c>
      <c r="W97" s="125"/>
      <c r="X97" s="133">
        <f t="shared" ref="X97:Z98" si="9">X98</f>
        <v>3645709</v>
      </c>
      <c r="Y97" s="133">
        <f t="shared" si="9"/>
        <v>3575380</v>
      </c>
      <c r="Z97" s="134">
        <f t="shared" si="9"/>
        <v>3478605.09</v>
      </c>
      <c r="AA97" s="12"/>
      <c r="AB97" s="3"/>
    </row>
    <row r="98" spans="1:28" ht="15" customHeight="1">
      <c r="A98" s="280"/>
      <c r="B98" s="290"/>
      <c r="C98" s="291"/>
      <c r="D98" s="292"/>
      <c r="E98" s="293"/>
      <c r="F98" s="294"/>
      <c r="G98" s="827" t="s">
        <v>308</v>
      </c>
      <c r="H98" s="827"/>
      <c r="I98" s="827"/>
      <c r="J98" s="827"/>
      <c r="K98" s="827"/>
      <c r="L98" s="827"/>
      <c r="M98" s="827"/>
      <c r="N98" s="827"/>
      <c r="O98" s="124" t="s">
        <v>268</v>
      </c>
      <c r="P98" s="127" t="s">
        <v>259</v>
      </c>
      <c r="Q98" s="130" t="s">
        <v>155</v>
      </c>
      <c r="R98" s="129" t="s">
        <v>158</v>
      </c>
      <c r="S98" s="131" t="s">
        <v>267</v>
      </c>
      <c r="T98" s="127" t="s">
        <v>305</v>
      </c>
      <c r="U98" s="127" t="s">
        <v>305</v>
      </c>
      <c r="V98" s="132" t="s">
        <v>305</v>
      </c>
      <c r="W98" s="125"/>
      <c r="X98" s="133">
        <f t="shared" si="9"/>
        <v>3645709</v>
      </c>
      <c r="Y98" s="133">
        <f t="shared" si="9"/>
        <v>3575380</v>
      </c>
      <c r="Z98" s="134">
        <f t="shared" si="9"/>
        <v>3478605.09</v>
      </c>
      <c r="AA98" s="12"/>
      <c r="AB98" s="3"/>
    </row>
    <row r="99" spans="1:28" ht="49.5" customHeight="1">
      <c r="A99" s="280"/>
      <c r="B99" s="825" t="s">
        <v>272</v>
      </c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6"/>
      <c r="N99" s="826"/>
      <c r="O99" s="124" t="s">
        <v>268</v>
      </c>
      <c r="P99" s="127" t="s">
        <v>259</v>
      </c>
      <c r="Q99" s="130" t="s">
        <v>155</v>
      </c>
      <c r="R99" s="129" t="s">
        <v>158</v>
      </c>
      <c r="S99" s="131" t="s">
        <v>267</v>
      </c>
      <c r="T99" s="127">
        <v>1</v>
      </c>
      <c r="U99" s="127">
        <v>4</v>
      </c>
      <c r="V99" s="132" t="s">
        <v>305</v>
      </c>
      <c r="W99" s="125"/>
      <c r="X99" s="133">
        <f>X101+X100</f>
        <v>3645709</v>
      </c>
      <c r="Y99" s="133">
        <f>Y101+Y100</f>
        <v>3575380</v>
      </c>
      <c r="Z99" s="134">
        <f>Z101+Z100</f>
        <v>3478605.09</v>
      </c>
      <c r="AA99" s="12"/>
      <c r="AB99" s="3"/>
    </row>
    <row r="100" spans="1:28" ht="29.25" customHeight="1">
      <c r="A100" s="280"/>
      <c r="B100" s="825" t="s">
        <v>252</v>
      </c>
      <c r="C100" s="826"/>
      <c r="D100" s="826"/>
      <c r="E100" s="826"/>
      <c r="F100" s="826"/>
      <c r="G100" s="826"/>
      <c r="H100" s="826"/>
      <c r="I100" s="826"/>
      <c r="J100" s="826"/>
      <c r="K100" s="826"/>
      <c r="L100" s="826"/>
      <c r="M100" s="826"/>
      <c r="N100" s="826"/>
      <c r="O100" s="124" t="s">
        <v>268</v>
      </c>
      <c r="P100" s="127" t="s">
        <v>259</v>
      </c>
      <c r="Q100" s="130" t="s">
        <v>155</v>
      </c>
      <c r="R100" s="129" t="s">
        <v>158</v>
      </c>
      <c r="S100" s="131" t="s">
        <v>267</v>
      </c>
      <c r="T100" s="127">
        <v>1</v>
      </c>
      <c r="U100" s="127">
        <v>4</v>
      </c>
      <c r="V100" s="132" t="s">
        <v>248</v>
      </c>
      <c r="W100" s="125"/>
      <c r="X100" s="167">
        <v>2258600</v>
      </c>
      <c r="Y100" s="167">
        <v>2432480</v>
      </c>
      <c r="Z100" s="167">
        <v>2432480</v>
      </c>
      <c r="AA100" s="12"/>
      <c r="AB100" s="3"/>
    </row>
    <row r="101" spans="1:28" ht="29.25" customHeight="1">
      <c r="A101" s="280"/>
      <c r="B101" s="825" t="s">
        <v>199</v>
      </c>
      <c r="C101" s="826"/>
      <c r="D101" s="826"/>
      <c r="E101" s="826"/>
      <c r="F101" s="826"/>
      <c r="G101" s="826"/>
      <c r="H101" s="826"/>
      <c r="I101" s="826"/>
      <c r="J101" s="826"/>
      <c r="K101" s="826"/>
      <c r="L101" s="826"/>
      <c r="M101" s="826"/>
      <c r="N101" s="826"/>
      <c r="O101" s="124" t="s">
        <v>268</v>
      </c>
      <c r="P101" s="78" t="s">
        <v>259</v>
      </c>
      <c r="Q101" s="146" t="s">
        <v>155</v>
      </c>
      <c r="R101" s="145" t="s">
        <v>158</v>
      </c>
      <c r="S101" s="147" t="s">
        <v>267</v>
      </c>
      <c r="T101" s="78">
        <v>1</v>
      </c>
      <c r="U101" s="78">
        <v>4</v>
      </c>
      <c r="V101" s="111" t="s">
        <v>195</v>
      </c>
      <c r="W101" s="125"/>
      <c r="X101" s="110">
        <v>1387109</v>
      </c>
      <c r="Y101" s="110">
        <v>1142900</v>
      </c>
      <c r="Z101" s="110">
        <v>1046125.09</v>
      </c>
      <c r="AA101" s="12"/>
      <c r="AB101" s="3"/>
    </row>
    <row r="102" spans="1:28" ht="29.25" customHeight="1">
      <c r="A102" s="280"/>
      <c r="B102" s="290"/>
      <c r="C102" s="291"/>
      <c r="D102" s="292"/>
      <c r="E102" s="293"/>
      <c r="F102" s="827" t="s">
        <v>262</v>
      </c>
      <c r="G102" s="827"/>
      <c r="H102" s="827"/>
      <c r="I102" s="827"/>
      <c r="J102" s="827"/>
      <c r="K102" s="827"/>
      <c r="L102" s="827"/>
      <c r="M102" s="827"/>
      <c r="N102" s="827"/>
      <c r="O102" s="124" t="s">
        <v>261</v>
      </c>
      <c r="P102" s="156" t="s">
        <v>259</v>
      </c>
      <c r="Q102" s="244" t="s">
        <v>155</v>
      </c>
      <c r="R102" s="243" t="s">
        <v>258</v>
      </c>
      <c r="S102" s="245" t="s">
        <v>153</v>
      </c>
      <c r="T102" s="156" t="s">
        <v>305</v>
      </c>
      <c r="U102" s="156" t="s">
        <v>305</v>
      </c>
      <c r="V102" s="158" t="s">
        <v>305</v>
      </c>
      <c r="W102" s="296"/>
      <c r="X102" s="133">
        <v>224842</v>
      </c>
      <c r="Y102" s="133">
        <v>224842</v>
      </c>
      <c r="Z102" s="133">
        <v>224842</v>
      </c>
      <c r="AA102" s="12"/>
      <c r="AB102" s="3"/>
    </row>
    <row r="103" spans="1:28" ht="29.25" customHeight="1">
      <c r="A103" s="280"/>
      <c r="B103" s="290"/>
      <c r="C103" s="291"/>
      <c r="D103" s="292"/>
      <c r="E103" s="293"/>
      <c r="F103" s="294"/>
      <c r="G103" s="294"/>
      <c r="H103" s="294"/>
      <c r="I103" s="294"/>
      <c r="J103" s="294"/>
      <c r="K103" s="294"/>
      <c r="L103" s="294"/>
      <c r="M103" s="624" t="s">
        <v>132</v>
      </c>
      <c r="N103" s="294"/>
      <c r="O103" s="124"/>
      <c r="P103" s="387">
        <v>86</v>
      </c>
      <c r="Q103" s="388">
        <v>0</v>
      </c>
      <c r="R103" s="387">
        <v>37</v>
      </c>
      <c r="S103" s="389">
        <v>3</v>
      </c>
      <c r="T103" s="78">
        <v>1</v>
      </c>
      <c r="U103" s="78">
        <v>13</v>
      </c>
      <c r="V103" s="111"/>
      <c r="W103" s="125"/>
      <c r="X103" s="564">
        <v>3555700</v>
      </c>
      <c r="Y103" s="564">
        <v>3063485.8</v>
      </c>
      <c r="Z103" s="564">
        <v>3019898.2</v>
      </c>
      <c r="AA103" s="12"/>
      <c r="AB103" s="3"/>
    </row>
    <row r="104" spans="1:28" ht="29.25" customHeight="1">
      <c r="A104" s="280"/>
      <c r="B104" s="290"/>
      <c r="C104" s="291"/>
      <c r="D104" s="292"/>
      <c r="E104" s="293"/>
      <c r="F104" s="294"/>
      <c r="G104" s="294"/>
      <c r="H104" s="294"/>
      <c r="I104" s="294"/>
      <c r="J104" s="294"/>
      <c r="K104" s="294"/>
      <c r="L104" s="294"/>
      <c r="M104" s="511" t="s">
        <v>147</v>
      </c>
      <c r="N104" s="294"/>
      <c r="O104" s="124"/>
      <c r="P104" s="387">
        <v>86</v>
      </c>
      <c r="Q104" s="388">
        <v>0</v>
      </c>
      <c r="R104" s="387">
        <v>37</v>
      </c>
      <c r="S104" s="389">
        <v>3</v>
      </c>
      <c r="T104" s="78">
        <v>1</v>
      </c>
      <c r="U104" s="78">
        <v>13</v>
      </c>
      <c r="V104" s="111">
        <v>110</v>
      </c>
      <c r="W104" s="125"/>
      <c r="X104" s="393">
        <v>2927700</v>
      </c>
      <c r="Y104" s="393">
        <v>2927700</v>
      </c>
      <c r="Z104" s="393">
        <v>2927700</v>
      </c>
      <c r="AA104" s="12"/>
      <c r="AB104" s="3"/>
    </row>
    <row r="105" spans="1:28" ht="29.25" customHeight="1">
      <c r="A105" s="280"/>
      <c r="B105" s="628"/>
      <c r="C105" s="291"/>
      <c r="D105" s="631"/>
      <c r="E105" s="632"/>
      <c r="F105" s="630"/>
      <c r="G105" s="630"/>
      <c r="H105" s="630"/>
      <c r="I105" s="630"/>
      <c r="J105" s="630"/>
      <c r="K105" s="630"/>
      <c r="L105" s="630"/>
      <c r="M105" s="624" t="s">
        <v>553</v>
      </c>
      <c r="N105" s="630"/>
      <c r="O105" s="124"/>
      <c r="P105" s="387">
        <v>86</v>
      </c>
      <c r="Q105" s="388">
        <v>0</v>
      </c>
      <c r="R105" s="387">
        <v>3</v>
      </c>
      <c r="S105" s="389">
        <v>78888</v>
      </c>
      <c r="T105" s="78">
        <v>1</v>
      </c>
      <c r="U105" s="78">
        <v>13</v>
      </c>
      <c r="V105" s="620">
        <v>110</v>
      </c>
      <c r="W105" s="125"/>
      <c r="X105" s="393">
        <v>67000</v>
      </c>
      <c r="Y105" s="393"/>
      <c r="Z105" s="393"/>
      <c r="AA105" s="12"/>
      <c r="AB105" s="3"/>
    </row>
    <row r="106" spans="1:28" ht="29.25" customHeight="1">
      <c r="A106" s="280"/>
      <c r="B106" s="290"/>
      <c r="C106" s="291"/>
      <c r="D106" s="292"/>
      <c r="E106" s="293"/>
      <c r="F106" s="294"/>
      <c r="G106" s="294"/>
      <c r="H106" s="294"/>
      <c r="I106" s="294"/>
      <c r="J106" s="294"/>
      <c r="K106" s="294"/>
      <c r="L106" s="294"/>
      <c r="M106" s="144" t="s">
        <v>199</v>
      </c>
      <c r="N106" s="294"/>
      <c r="O106" s="124"/>
      <c r="P106" s="387">
        <v>86</v>
      </c>
      <c r="Q106" s="388">
        <v>0</v>
      </c>
      <c r="R106" s="387">
        <v>37</v>
      </c>
      <c r="S106" s="389">
        <v>3</v>
      </c>
      <c r="T106" s="78">
        <v>1</v>
      </c>
      <c r="U106" s="78">
        <v>13</v>
      </c>
      <c r="V106" s="111">
        <v>240</v>
      </c>
      <c r="W106" s="125"/>
      <c r="X106" s="393">
        <v>255000</v>
      </c>
      <c r="Y106" s="393">
        <v>130785.8</v>
      </c>
      <c r="Z106" s="393">
        <v>87198.2</v>
      </c>
      <c r="AA106" s="12"/>
      <c r="AB106" s="3"/>
    </row>
    <row r="107" spans="1:28" ht="29.25" customHeight="1">
      <c r="A107" s="280"/>
      <c r="B107" s="628"/>
      <c r="C107" s="291"/>
      <c r="D107" s="631"/>
      <c r="E107" s="632"/>
      <c r="F107" s="630"/>
      <c r="G107" s="630"/>
      <c r="H107" s="630"/>
      <c r="I107" s="630"/>
      <c r="J107" s="630"/>
      <c r="K107" s="630"/>
      <c r="L107" s="630"/>
      <c r="M107" s="624" t="s">
        <v>556</v>
      </c>
      <c r="N107" s="630"/>
      <c r="O107" s="124"/>
      <c r="P107" s="387">
        <v>86</v>
      </c>
      <c r="Q107" s="388">
        <v>0</v>
      </c>
      <c r="R107" s="387">
        <v>7</v>
      </c>
      <c r="S107" s="389">
        <v>95555</v>
      </c>
      <c r="T107" s="78">
        <v>1</v>
      </c>
      <c r="U107" s="78">
        <v>13</v>
      </c>
      <c r="V107" s="620">
        <v>850</v>
      </c>
      <c r="W107" s="125"/>
      <c r="X107" s="393">
        <v>291000</v>
      </c>
      <c r="Y107" s="393"/>
      <c r="Z107" s="393"/>
      <c r="AA107" s="12"/>
      <c r="AB107" s="3"/>
    </row>
    <row r="108" spans="1:28" ht="29.25" customHeight="1">
      <c r="A108" s="280"/>
      <c r="B108" s="290"/>
      <c r="C108" s="291"/>
      <c r="D108" s="292"/>
      <c r="E108" s="293"/>
      <c r="F108" s="294"/>
      <c r="G108" s="294"/>
      <c r="H108" s="294"/>
      <c r="I108" s="294"/>
      <c r="J108" s="294"/>
      <c r="K108" s="294"/>
      <c r="L108" s="294"/>
      <c r="M108" s="144" t="s">
        <v>148</v>
      </c>
      <c r="N108" s="294"/>
      <c r="O108" s="124"/>
      <c r="P108" s="387">
        <v>86</v>
      </c>
      <c r="Q108" s="388">
        <v>0</v>
      </c>
      <c r="R108" s="387">
        <v>37</v>
      </c>
      <c r="S108" s="389">
        <v>3</v>
      </c>
      <c r="T108" s="78">
        <v>1</v>
      </c>
      <c r="U108" s="78">
        <v>13</v>
      </c>
      <c r="V108" s="111">
        <v>850</v>
      </c>
      <c r="W108" s="125"/>
      <c r="X108" s="393">
        <v>15000</v>
      </c>
      <c r="Y108" s="393">
        <v>5000</v>
      </c>
      <c r="Z108" s="393">
        <v>5000</v>
      </c>
      <c r="AA108" s="12"/>
      <c r="AB108" s="3"/>
    </row>
    <row r="109" spans="1:28" ht="30.75" customHeight="1">
      <c r="A109" s="280"/>
      <c r="B109" s="290"/>
      <c r="C109" s="291"/>
      <c r="D109" s="292"/>
      <c r="E109" s="293"/>
      <c r="F109" s="294"/>
      <c r="G109" s="827" t="s">
        <v>309</v>
      </c>
      <c r="H109" s="827"/>
      <c r="I109" s="827"/>
      <c r="J109" s="827"/>
      <c r="K109" s="827"/>
      <c r="L109" s="827"/>
      <c r="M109" s="827"/>
      <c r="N109" s="827"/>
      <c r="O109" s="124" t="s">
        <v>260</v>
      </c>
      <c r="P109" s="127" t="s">
        <v>259</v>
      </c>
      <c r="Q109" s="130" t="s">
        <v>155</v>
      </c>
      <c r="R109" s="129" t="s">
        <v>258</v>
      </c>
      <c r="S109" s="131" t="s">
        <v>257</v>
      </c>
      <c r="T109" s="127" t="s">
        <v>305</v>
      </c>
      <c r="U109" s="127" t="s">
        <v>305</v>
      </c>
      <c r="V109" s="132" t="s">
        <v>305</v>
      </c>
      <c r="W109" s="125"/>
      <c r="X109" s="133">
        <f>X110</f>
        <v>224842</v>
      </c>
      <c r="Y109" s="133">
        <f>Y110</f>
        <v>224842</v>
      </c>
      <c r="Z109" s="134">
        <f>Z110</f>
        <v>224842</v>
      </c>
      <c r="AA109" s="12"/>
      <c r="AB109" s="3"/>
    </row>
    <row r="110" spans="1:28" ht="16.5" customHeight="1">
      <c r="A110" s="280"/>
      <c r="B110" s="825" t="s">
        <v>265</v>
      </c>
      <c r="C110" s="826"/>
      <c r="D110" s="826"/>
      <c r="E110" s="826"/>
      <c r="F110" s="826"/>
      <c r="G110" s="826"/>
      <c r="H110" s="826"/>
      <c r="I110" s="826"/>
      <c r="J110" s="826"/>
      <c r="K110" s="826"/>
      <c r="L110" s="826"/>
      <c r="M110" s="826"/>
      <c r="N110" s="826"/>
      <c r="O110" s="124" t="s">
        <v>260</v>
      </c>
      <c r="P110" s="127" t="s">
        <v>259</v>
      </c>
      <c r="Q110" s="130" t="s">
        <v>155</v>
      </c>
      <c r="R110" s="129" t="s">
        <v>258</v>
      </c>
      <c r="S110" s="131" t="s">
        <v>257</v>
      </c>
      <c r="T110" s="127">
        <v>2</v>
      </c>
      <c r="U110" s="127">
        <v>3</v>
      </c>
      <c r="V110" s="132" t="s">
        <v>305</v>
      </c>
      <c r="W110" s="125"/>
      <c r="X110" s="133">
        <f>X112+X111</f>
        <v>224842</v>
      </c>
      <c r="Y110" s="133">
        <f>Y112+Y111</f>
        <v>224842</v>
      </c>
      <c r="Z110" s="134">
        <f>Z112+Z111</f>
        <v>224842</v>
      </c>
      <c r="AA110" s="12"/>
      <c r="AB110" s="3"/>
    </row>
    <row r="111" spans="1:28" ht="29.25" customHeight="1">
      <c r="A111" s="280"/>
      <c r="B111" s="825" t="s">
        <v>252</v>
      </c>
      <c r="C111" s="826"/>
      <c r="D111" s="826"/>
      <c r="E111" s="826"/>
      <c r="F111" s="826"/>
      <c r="G111" s="826"/>
      <c r="H111" s="826"/>
      <c r="I111" s="826"/>
      <c r="J111" s="826"/>
      <c r="K111" s="826"/>
      <c r="L111" s="826"/>
      <c r="M111" s="826"/>
      <c r="N111" s="826"/>
      <c r="O111" s="124" t="s">
        <v>260</v>
      </c>
      <c r="P111" s="127" t="s">
        <v>259</v>
      </c>
      <c r="Q111" s="130" t="s">
        <v>155</v>
      </c>
      <c r="R111" s="129" t="s">
        <v>258</v>
      </c>
      <c r="S111" s="131" t="s">
        <v>257</v>
      </c>
      <c r="T111" s="127">
        <v>2</v>
      </c>
      <c r="U111" s="127">
        <v>3</v>
      </c>
      <c r="V111" s="132" t="s">
        <v>248</v>
      </c>
      <c r="W111" s="125"/>
      <c r="X111" s="393">
        <v>219564</v>
      </c>
      <c r="Y111" s="393">
        <v>219564</v>
      </c>
      <c r="Z111" s="393">
        <v>219564</v>
      </c>
      <c r="AA111" s="12"/>
      <c r="AB111" s="3"/>
    </row>
    <row r="112" spans="1:28" ht="31.2" customHeight="1">
      <c r="A112" s="280"/>
      <c r="B112" s="825" t="s">
        <v>199</v>
      </c>
      <c r="C112" s="826"/>
      <c r="D112" s="826"/>
      <c r="E112" s="826"/>
      <c r="F112" s="826"/>
      <c r="G112" s="826"/>
      <c r="H112" s="826"/>
      <c r="I112" s="826"/>
      <c r="J112" s="826"/>
      <c r="K112" s="826"/>
      <c r="L112" s="826"/>
      <c r="M112" s="826"/>
      <c r="N112" s="826"/>
      <c r="O112" s="124" t="s">
        <v>260</v>
      </c>
      <c r="P112" s="78" t="s">
        <v>259</v>
      </c>
      <c r="Q112" s="146" t="s">
        <v>155</v>
      </c>
      <c r="R112" s="145" t="s">
        <v>258</v>
      </c>
      <c r="S112" s="147" t="s">
        <v>257</v>
      </c>
      <c r="T112" s="78">
        <v>2</v>
      </c>
      <c r="U112" s="78">
        <v>3</v>
      </c>
      <c r="V112" s="111" t="s">
        <v>195</v>
      </c>
      <c r="W112" s="125"/>
      <c r="X112" s="393">
        <v>5278</v>
      </c>
      <c r="Y112" s="393">
        <v>5278</v>
      </c>
      <c r="Z112" s="393">
        <v>5278</v>
      </c>
      <c r="AA112" s="12"/>
      <c r="AB112" s="3"/>
    </row>
    <row r="113" spans="1:28" ht="15" customHeight="1">
      <c r="A113" s="280"/>
      <c r="B113" s="290"/>
      <c r="C113" s="291"/>
      <c r="D113" s="808" t="s">
        <v>152</v>
      </c>
      <c r="E113" s="808"/>
      <c r="F113" s="808"/>
      <c r="G113" s="808"/>
      <c r="H113" s="808"/>
      <c r="I113" s="808"/>
      <c r="J113" s="808"/>
      <c r="K113" s="808"/>
      <c r="L113" s="808"/>
      <c r="M113" s="808"/>
      <c r="N113" s="808"/>
      <c r="O113" s="124" t="s">
        <v>316</v>
      </c>
      <c r="P113" s="151"/>
      <c r="Q113" s="241"/>
      <c r="R113" s="240"/>
      <c r="S113" s="242"/>
      <c r="T113" s="151" t="s">
        <v>305</v>
      </c>
      <c r="U113" s="151" t="s">
        <v>305</v>
      </c>
      <c r="V113" s="153" t="s">
        <v>305</v>
      </c>
      <c r="W113" s="125"/>
      <c r="X113" s="154">
        <f>'7 ведомств'!AA135</f>
        <v>0</v>
      </c>
      <c r="Y113" s="154">
        <v>424412.5</v>
      </c>
      <c r="Z113" s="155">
        <v>863774.99</v>
      </c>
      <c r="AA113" s="12"/>
      <c r="AB113" s="3"/>
    </row>
    <row r="114" spans="1:28" ht="0.75" customHeight="1" thickBot="1">
      <c r="A114" s="278"/>
      <c r="B114" s="88"/>
      <c r="C114" s="88"/>
      <c r="D114" s="88"/>
      <c r="E114" s="88"/>
      <c r="F114" s="88"/>
      <c r="G114" s="88"/>
      <c r="H114" s="88"/>
      <c r="I114" s="88"/>
      <c r="J114" s="88"/>
      <c r="K114" s="271"/>
      <c r="L114" s="88"/>
      <c r="M114" s="272"/>
      <c r="N114" s="93"/>
      <c r="O114" s="91" t="s">
        <v>151</v>
      </c>
      <c r="P114" s="285" t="s">
        <v>305</v>
      </c>
      <c r="Q114" s="285" t="s">
        <v>305</v>
      </c>
      <c r="R114" s="285" t="s">
        <v>305</v>
      </c>
      <c r="S114" s="285" t="s">
        <v>305</v>
      </c>
      <c r="T114" s="273">
        <v>0</v>
      </c>
      <c r="U114" s="90">
        <v>0</v>
      </c>
      <c r="V114" s="93" t="s">
        <v>150</v>
      </c>
      <c r="W114" s="90"/>
      <c r="X114" s="259">
        <v>16</v>
      </c>
      <c r="Y114" s="94">
        <v>0</v>
      </c>
      <c r="Z114" s="274">
        <v>0</v>
      </c>
      <c r="AA114" s="96"/>
      <c r="AB114" s="3"/>
    </row>
    <row r="115" spans="1:28" ht="19.5" customHeight="1" thickBot="1">
      <c r="A115" s="5"/>
      <c r="B115" s="247"/>
      <c r="C115" s="248"/>
      <c r="D115" s="248"/>
      <c r="E115" s="248"/>
      <c r="F115" s="248"/>
      <c r="G115" s="248"/>
      <c r="H115" s="248"/>
      <c r="I115" s="248"/>
      <c r="J115" s="248"/>
      <c r="K115" s="248"/>
      <c r="L115" s="275"/>
      <c r="M115" s="165" t="s">
        <v>306</v>
      </c>
      <c r="N115" s="276"/>
      <c r="O115" s="276"/>
      <c r="P115" s="276"/>
      <c r="Q115" s="276"/>
      <c r="R115" s="276"/>
      <c r="S115" s="276"/>
      <c r="T115" s="276"/>
      <c r="U115" s="276"/>
      <c r="V115" s="276"/>
      <c r="W115" s="277"/>
      <c r="X115" s="277">
        <f>X17+X29+X40+X96+X113</f>
        <v>87184442.020000011</v>
      </c>
      <c r="Y115" s="277">
        <f>Y17+Y29+Y40+Y96+Y113</f>
        <v>17433308.359999999</v>
      </c>
      <c r="Z115" s="299">
        <f>Z17+Z29+Z40+Z96+Z113</f>
        <v>17959105.52</v>
      </c>
      <c r="AA115" s="3"/>
      <c r="AB115" s="2"/>
    </row>
    <row r="116" spans="1:28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  <c r="T116" s="3"/>
      <c r="U116" s="3"/>
      <c r="V116" s="3"/>
      <c r="W116" s="3"/>
      <c r="X116" s="2"/>
      <c r="Y116" s="5"/>
      <c r="Z116" s="3"/>
      <c r="AA116" s="3"/>
      <c r="AB116" s="2"/>
    </row>
    <row r="117" spans="1:28" ht="2.85" customHeight="1">
      <c r="A117" s="2" t="s">
        <v>149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3"/>
      <c r="AB117" s="2"/>
    </row>
  </sheetData>
  <mergeCells count="69">
    <mergeCell ref="D113:N113"/>
    <mergeCell ref="B99:N99"/>
    <mergeCell ref="B100:N100"/>
    <mergeCell ref="B101:N101"/>
    <mergeCell ref="F102:N102"/>
    <mergeCell ref="G109:N109"/>
    <mergeCell ref="B110:N110"/>
    <mergeCell ref="B112:N112"/>
    <mergeCell ref="B111:N111"/>
    <mergeCell ref="D40:N40"/>
    <mergeCell ref="B69:N69"/>
    <mergeCell ref="E66:N66"/>
    <mergeCell ref="B50:N50"/>
    <mergeCell ref="B51:N51"/>
    <mergeCell ref="G64:N64"/>
    <mergeCell ref="F67:N67"/>
    <mergeCell ref="G68:N68"/>
    <mergeCell ref="E62:N62"/>
    <mergeCell ref="G49:N49"/>
    <mergeCell ref="E44:N44"/>
    <mergeCell ref="F45:N45"/>
    <mergeCell ref="F63:N63"/>
    <mergeCell ref="M57:O57"/>
    <mergeCell ref="G98:N98"/>
    <mergeCell ref="F97:N97"/>
    <mergeCell ref="B90:N90"/>
    <mergeCell ref="E86:N86"/>
    <mergeCell ref="B75:N75"/>
    <mergeCell ref="G80:N80"/>
    <mergeCell ref="F79:N79"/>
    <mergeCell ref="F87:N87"/>
    <mergeCell ref="B89:N89"/>
    <mergeCell ref="D96:N96"/>
    <mergeCell ref="G88:N88"/>
    <mergeCell ref="M77:O77"/>
    <mergeCell ref="F72:N72"/>
    <mergeCell ref="E78:N78"/>
    <mergeCell ref="E71:N71"/>
    <mergeCell ref="B82:N82"/>
    <mergeCell ref="B81:N81"/>
    <mergeCell ref="G73:N73"/>
    <mergeCell ref="B74:N74"/>
    <mergeCell ref="B70:N70"/>
    <mergeCell ref="B23:N23"/>
    <mergeCell ref="P15:S15"/>
    <mergeCell ref="P16:S16"/>
    <mergeCell ref="D17:N17"/>
    <mergeCell ref="G18:N18"/>
    <mergeCell ref="B20:N20"/>
    <mergeCell ref="G37:N37"/>
    <mergeCell ref="F36:N36"/>
    <mergeCell ref="B39:N39"/>
    <mergeCell ref="B24:N24"/>
    <mergeCell ref="B25:N25"/>
    <mergeCell ref="D29:N29"/>
    <mergeCell ref="E35:N35"/>
    <mergeCell ref="B34:N34"/>
    <mergeCell ref="B38:N38"/>
    <mergeCell ref="E30:N30"/>
    <mergeCell ref="F31:N31"/>
    <mergeCell ref="B33:N33"/>
    <mergeCell ref="G32:N32"/>
    <mergeCell ref="R5:AC5"/>
    <mergeCell ref="X2:Y2"/>
    <mergeCell ref="B19:N19"/>
    <mergeCell ref="G22:N22"/>
    <mergeCell ref="V6:Z6"/>
    <mergeCell ref="M9:Y9"/>
    <mergeCell ref="M12:Y12"/>
  </mergeCells>
  <phoneticPr fontId="41" type="noConversion"/>
  <pageMargins left="1.1811023622047201" right="0.39370078740157499" top="0.78740157480314998" bottom="0.59055118110236204" header="0.31496063461453899" footer="0.31496063461453899"/>
  <pageSetup paperSize="9" scale="87" fitToHeight="0" orientation="landscape" r:id="rId1"/>
  <headerFooter alignWithMargins="0">
    <oddHeader>&amp;C&amp;P</oddHeader>
  </headerFooter>
  <rowBreaks count="2" manualBreakCount="2">
    <brk id="74" max="28" man="1"/>
    <brk id="1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10" zoomScaleSheetLayoutView="100" workbookViewId="0">
      <selection activeCell="A13" sqref="A13"/>
    </sheetView>
  </sheetViews>
  <sheetFormatPr defaultColWidth="9.109375" defaultRowHeight="13.2"/>
  <cols>
    <col min="1" max="1" width="54" style="305" customWidth="1"/>
    <col min="2" max="4" width="10.5546875" style="305" customWidth="1"/>
    <col min="5" max="16384" width="9.109375" style="305"/>
  </cols>
  <sheetData>
    <row r="1" spans="1:7">
      <c r="B1" s="839" t="s">
        <v>293</v>
      </c>
      <c r="C1" s="839"/>
      <c r="D1" s="839"/>
    </row>
    <row r="2" spans="1:7">
      <c r="B2" s="839" t="s">
        <v>288</v>
      </c>
      <c r="C2" s="839"/>
      <c r="D2" s="839"/>
    </row>
    <row r="3" spans="1:7" ht="12.75" customHeight="1">
      <c r="B3" s="840" t="s">
        <v>140</v>
      </c>
      <c r="C3" s="840"/>
      <c r="D3" s="840"/>
    </row>
    <row r="4" spans="1:7">
      <c r="B4" s="839" t="s">
        <v>596</v>
      </c>
      <c r="C4" s="839"/>
      <c r="D4" s="839"/>
    </row>
    <row r="5" spans="1:7">
      <c r="B5" s="306"/>
      <c r="C5" s="306"/>
      <c r="D5" s="306"/>
    </row>
    <row r="6" spans="1:7" ht="57" customHeight="1">
      <c r="A6" s="703" t="s">
        <v>579</v>
      </c>
      <c r="B6" s="841"/>
      <c r="C6" s="841"/>
      <c r="D6" s="841"/>
      <c r="G6" s="305" t="s">
        <v>319</v>
      </c>
    </row>
    <row r="7" spans="1:7" ht="15.6">
      <c r="A7" s="307"/>
    </row>
    <row r="8" spans="1:7" ht="81" customHeight="1">
      <c r="A8" s="842" t="s">
        <v>578</v>
      </c>
      <c r="B8" s="843"/>
      <c r="C8" s="843"/>
      <c r="D8" s="843"/>
    </row>
    <row r="9" spans="1:7" ht="15.6">
      <c r="A9" s="350"/>
      <c r="B9" s="350"/>
      <c r="C9" s="837" t="s">
        <v>284</v>
      </c>
      <c r="D9" s="837"/>
    </row>
    <row r="10" spans="1:7" ht="15.6">
      <c r="A10" s="838" t="s">
        <v>321</v>
      </c>
      <c r="B10" s="838" t="s">
        <v>322</v>
      </c>
      <c r="C10" s="838"/>
      <c r="D10" s="838"/>
    </row>
    <row r="11" spans="1:7" ht="15.6">
      <c r="A11" s="838"/>
      <c r="B11" s="446" t="s">
        <v>289</v>
      </c>
      <c r="C11" s="446" t="s">
        <v>544</v>
      </c>
      <c r="D11" s="446" t="s">
        <v>562</v>
      </c>
    </row>
    <row r="12" spans="1:7" ht="31.2">
      <c r="A12" s="313" t="s">
        <v>323</v>
      </c>
      <c r="B12" s="351"/>
      <c r="C12" s="351"/>
      <c r="D12" s="351"/>
    </row>
    <row r="13" spans="1:7" ht="31.2">
      <c r="A13" s="352" t="s">
        <v>324</v>
      </c>
      <c r="B13" s="353">
        <v>0</v>
      </c>
      <c r="C13" s="353">
        <v>0</v>
      </c>
      <c r="D13" s="353">
        <v>0</v>
      </c>
    </row>
    <row r="14" spans="1:7" ht="31.2">
      <c r="A14" s="313" t="s">
        <v>325</v>
      </c>
      <c r="B14" s="351">
        <v>0</v>
      </c>
      <c r="C14" s="351">
        <v>0</v>
      </c>
      <c r="D14" s="351">
        <v>0</v>
      </c>
    </row>
    <row r="15" spans="1:7" ht="31.2">
      <c r="A15" s="313" t="s">
        <v>326</v>
      </c>
      <c r="B15" s="351">
        <v>0</v>
      </c>
      <c r="C15" s="351">
        <v>0</v>
      </c>
      <c r="D15" s="351">
        <v>0</v>
      </c>
    </row>
    <row r="16" spans="1:7" ht="31.2">
      <c r="A16" s="352" t="s">
        <v>327</v>
      </c>
      <c r="B16" s="353">
        <v>0</v>
      </c>
      <c r="C16" s="353">
        <v>0</v>
      </c>
      <c r="D16" s="353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honeticPr fontId="41" type="noConversion"/>
  <pageMargins left="0.61" right="0.17" top="0.2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K4" sqref="K4"/>
    </sheetView>
  </sheetViews>
  <sheetFormatPr defaultColWidth="9.109375" defaultRowHeight="13.2"/>
  <cols>
    <col min="1" max="1" width="5.109375" style="305" customWidth="1"/>
    <col min="2" max="2" width="11.33203125" style="305" customWidth="1"/>
    <col min="3" max="4" width="9.109375" style="305"/>
    <col min="5" max="7" width="13.109375" style="305" customWidth="1"/>
    <col min="8" max="10" width="12.33203125" style="305" customWidth="1"/>
    <col min="11" max="11" width="31.44140625" style="305" customWidth="1"/>
    <col min="12" max="16384" width="9.109375" style="305"/>
  </cols>
  <sheetData>
    <row r="1" spans="1:12">
      <c r="K1" s="308" t="s">
        <v>4</v>
      </c>
      <c r="L1" s="308"/>
    </row>
    <row r="2" spans="1:12">
      <c r="K2" s="308" t="s">
        <v>288</v>
      </c>
      <c r="L2" s="308"/>
    </row>
    <row r="3" spans="1:12">
      <c r="K3" s="309"/>
      <c r="L3" s="309"/>
    </row>
    <row r="4" spans="1:12">
      <c r="K4" s="308" t="s">
        <v>596</v>
      </c>
      <c r="L4" s="308"/>
    </row>
    <row r="5" spans="1:12" s="350" customFormat="1" ht="15.6">
      <c r="A5" s="845" t="s">
        <v>328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</row>
    <row r="6" spans="1:12" s="350" customFormat="1" ht="42.75" customHeight="1">
      <c r="A6" s="846" t="s">
        <v>580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</row>
    <row r="7" spans="1:12" ht="18.75" customHeight="1">
      <c r="A7" s="848"/>
      <c r="B7" s="848"/>
      <c r="C7" s="848"/>
      <c r="D7" s="848"/>
      <c r="E7" s="848"/>
      <c r="F7" s="848"/>
      <c r="G7" s="848"/>
      <c r="H7" s="848"/>
      <c r="I7" s="848"/>
      <c r="J7" s="848"/>
      <c r="K7" s="848"/>
    </row>
    <row r="8" spans="1:12" ht="12.75" customHeight="1">
      <c r="A8" s="849" t="s">
        <v>584</v>
      </c>
      <c r="B8" s="845"/>
      <c r="C8" s="845"/>
      <c r="D8" s="845"/>
      <c r="E8" s="845"/>
      <c r="F8" s="845"/>
      <c r="G8" s="845"/>
      <c r="H8" s="845"/>
      <c r="I8" s="845"/>
      <c r="J8" s="845"/>
      <c r="K8" s="845"/>
    </row>
    <row r="9" spans="1:12" ht="6.75" customHeight="1">
      <c r="E9" s="310"/>
    </row>
    <row r="10" spans="1:12" ht="15.6">
      <c r="A10" s="844" t="s">
        <v>329</v>
      </c>
      <c r="B10" s="844" t="s">
        <v>330</v>
      </c>
      <c r="C10" s="844" t="s">
        <v>331</v>
      </c>
      <c r="D10" s="844" t="s">
        <v>332</v>
      </c>
      <c r="E10" s="844" t="s">
        <v>333</v>
      </c>
      <c r="F10" s="844"/>
      <c r="G10" s="844"/>
      <c r="H10" s="844" t="s">
        <v>334</v>
      </c>
      <c r="I10" s="844"/>
      <c r="J10" s="844"/>
      <c r="K10" s="844" t="s">
        <v>335</v>
      </c>
    </row>
    <row r="11" spans="1:12" ht="15.6">
      <c r="A11" s="844"/>
      <c r="B11" s="844"/>
      <c r="C11" s="844"/>
      <c r="D11" s="844"/>
      <c r="E11" s="844" t="s">
        <v>320</v>
      </c>
      <c r="F11" s="844"/>
      <c r="G11" s="844"/>
      <c r="H11" s="844" t="s">
        <v>320</v>
      </c>
      <c r="I11" s="844"/>
      <c r="J11" s="844"/>
      <c r="K11" s="844"/>
    </row>
    <row r="12" spans="1:12" ht="15.6">
      <c r="A12" s="844"/>
      <c r="B12" s="844"/>
      <c r="C12" s="844"/>
      <c r="D12" s="844"/>
      <c r="E12" s="311">
        <v>2019</v>
      </c>
      <c r="F12" s="311">
        <v>2020</v>
      </c>
      <c r="G12" s="311">
        <v>2021</v>
      </c>
      <c r="H12" s="311" t="s">
        <v>336</v>
      </c>
      <c r="I12" s="311" t="s">
        <v>336</v>
      </c>
      <c r="J12" s="311" t="s">
        <v>336</v>
      </c>
      <c r="K12" s="844"/>
    </row>
    <row r="13" spans="1:12" ht="15.6">
      <c r="A13" s="844"/>
      <c r="B13" s="844"/>
      <c r="C13" s="844"/>
      <c r="D13" s="844"/>
      <c r="E13" s="311" t="s">
        <v>337</v>
      </c>
      <c r="F13" s="311" t="s">
        <v>338</v>
      </c>
      <c r="G13" s="311" t="s">
        <v>337</v>
      </c>
      <c r="H13" s="312">
        <v>43466</v>
      </c>
      <c r="I13" s="312">
        <v>43831</v>
      </c>
      <c r="J13" s="312">
        <v>44197</v>
      </c>
      <c r="K13" s="844"/>
    </row>
    <row r="14" spans="1:12" ht="93.6">
      <c r="A14" s="311"/>
      <c r="B14" s="313" t="s">
        <v>339</v>
      </c>
      <c r="C14" s="314" t="s">
        <v>339</v>
      </c>
      <c r="D14" s="311" t="s">
        <v>339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>
        <v>0</v>
      </c>
      <c r="K14" s="313" t="s">
        <v>340</v>
      </c>
    </row>
    <row r="15" spans="1:12" ht="15.6">
      <c r="A15" s="844" t="s">
        <v>341</v>
      </c>
      <c r="B15" s="844"/>
      <c r="C15" s="844"/>
      <c r="D15" s="844"/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3"/>
    </row>
  </sheetData>
  <mergeCells count="14">
    <mergeCell ref="A5:K5"/>
    <mergeCell ref="A6:K6"/>
    <mergeCell ref="A7:K7"/>
    <mergeCell ref="A8:K8"/>
    <mergeCell ref="K10:K13"/>
    <mergeCell ref="E11:G11"/>
    <mergeCell ref="H11:J11"/>
    <mergeCell ref="H10:J10"/>
    <mergeCell ref="E10:G10"/>
    <mergeCell ref="A15:D15"/>
    <mergeCell ref="A10:A13"/>
    <mergeCell ref="B10:B13"/>
    <mergeCell ref="C10:C13"/>
    <mergeCell ref="D10:D13"/>
  </mergeCells>
  <phoneticPr fontId="41" type="noConversion"/>
  <pageMargins left="0.16" right="0.17" top="0.25" bottom="0.28999999999999998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4 норматив дох</vt:lpstr>
      <vt:lpstr>2 коды адм</vt:lpstr>
      <vt:lpstr>1 источники</vt:lpstr>
      <vt:lpstr>7 ведомств</vt:lpstr>
      <vt:lpstr>6 функц</vt:lpstr>
      <vt:lpstr>11 РзПр</vt:lpstr>
      <vt:lpstr>12 Прог_Непр</vt:lpstr>
      <vt:lpstr>8 прогр замств</vt:lpstr>
      <vt:lpstr>9 муниц гарант</vt:lpstr>
      <vt:lpstr>Лист1</vt:lpstr>
      <vt:lpstr>'1 источники'!Заголовки_для_печати</vt:lpstr>
      <vt:lpstr>'6 функц'!Заголовки_для_печати</vt:lpstr>
      <vt:lpstr>'11 РзПр'!Область_печати</vt:lpstr>
      <vt:lpstr>'12 Прог_Непр'!Область_печати</vt:lpstr>
      <vt:lpstr>'4 норматив дох'!Область_печати</vt:lpstr>
      <vt:lpstr>'6 функц'!Область_печати</vt:lpstr>
      <vt:lpstr>'7 ведомств'!Область_печати</vt:lpstr>
      <vt:lpstr>'8 прогр замств'!Область_печати</vt:lpstr>
      <vt:lpstr>'9 муниц гарант'!Область_печати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GlavBuh</cp:lastModifiedBy>
  <cp:lastPrinted>2018-12-25T11:12:32Z</cp:lastPrinted>
  <dcterms:created xsi:type="dcterms:W3CDTF">2016-11-18T07:04:30Z</dcterms:created>
  <dcterms:modified xsi:type="dcterms:W3CDTF">2018-12-25T11:14:38Z</dcterms:modified>
</cp:coreProperties>
</file>