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4575" windowHeight="5325" activeTab="9"/>
  </bookViews>
  <sheets>
    <sheet name="норматив дох" sheetId="13" r:id="rId1"/>
    <sheet name="коды адм" sheetId="12" r:id="rId2"/>
    <sheet name="доходы" sheetId="11" r:id="rId3"/>
    <sheet name="источники" sheetId="10" r:id="rId4"/>
    <sheet name="ведомств" sheetId="2" r:id="rId5"/>
    <sheet name="функц" sheetId="3" r:id="rId6"/>
    <sheet name="РзПр" sheetId="5" r:id="rId7"/>
    <sheet name="Прог_Непр" sheetId="6" r:id="rId8"/>
    <sheet name="прогр замств" sheetId="8" r:id="rId9"/>
    <sheet name="муниц гарант" sheetId="9" r:id="rId10"/>
  </sheets>
  <externalReferences>
    <externalReference r:id="rId11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ведомств!$N$14:$AC$120</definedName>
    <definedName name="_xlnm._FilterDatabase" localSheetId="7" hidden="1">Прог_Непр!$M$16:$Z$103</definedName>
    <definedName name="_xlnm._FilterDatabase" localSheetId="6" hidden="1">РзПр!$M$15:$Z$119</definedName>
    <definedName name="_xlnm._FilterDatabase" localSheetId="5" hidden="1">функц!$N$15:$AA$15</definedName>
    <definedName name="_xlnm.Print_Titles" localSheetId="2">доходы!$11:$11</definedName>
    <definedName name="_xlnm.Print_Titles" localSheetId="3">источники!$11:$11</definedName>
    <definedName name="_xlnm.Print_Titles" localSheetId="5">функц!$14:$15</definedName>
    <definedName name="_xlnm.Print_Area" localSheetId="2">доходы!$B$1:$F$106</definedName>
    <definedName name="_xlnm.Print_Area" localSheetId="9">'муниц гарант'!$A$1:$K$22</definedName>
    <definedName name="_xlnm.Print_Area" localSheetId="0">'норматив дох'!$A$1:$C$121</definedName>
    <definedName name="_xlnm.Print_Area" localSheetId="7">Прог_Непр!$A$1:$AC$103</definedName>
    <definedName name="_xlnm.Print_Area" localSheetId="8">'прогр замств'!$A$1:$D$22</definedName>
    <definedName name="_xlnm.Print_Area" localSheetId="6">РзПр!$A$1:$AB$121</definedName>
    <definedName name="_xlnm.Print_Area" localSheetId="5">функц!$A$1:$AC$43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D33" i="10" l="1"/>
  <c r="D32" i="10"/>
  <c r="D31" i="10" s="1"/>
  <c r="AA22" i="3"/>
  <c r="Z22" i="3"/>
  <c r="Y22" i="3"/>
  <c r="Z61" i="5"/>
  <c r="Y61" i="5"/>
  <c r="X61" i="5"/>
  <c r="Z24" i="5"/>
  <c r="Z23" i="5" s="1"/>
  <c r="Z22" i="5" s="1"/>
  <c r="Z21" i="5" s="1"/>
  <c r="Z56" i="6"/>
  <c r="Z55" i="6" s="1"/>
  <c r="Z54" i="6" s="1"/>
  <c r="Z45" i="6"/>
  <c r="Z44" i="6" s="1"/>
  <c r="Z43" i="6" s="1"/>
  <c r="Z42" i="6" s="1"/>
  <c r="Z61" i="6"/>
  <c r="Z60" i="6"/>
  <c r="Z59" i="6" s="1"/>
  <c r="Z58" i="6" s="1"/>
  <c r="Z66" i="6"/>
  <c r="Z65" i="6"/>
  <c r="Z64" i="6" s="1"/>
  <c r="Z63" i="6" s="1"/>
  <c r="Z71" i="6"/>
  <c r="Z70" i="6"/>
  <c r="Z69" i="6" s="1"/>
  <c r="Z68" i="6" s="1"/>
  <c r="Z79" i="6"/>
  <c r="Z78" i="6"/>
  <c r="Z77" i="6" s="1"/>
  <c r="Z76" i="6" s="1"/>
  <c r="Z81" i="6"/>
  <c r="Y45" i="6"/>
  <c r="Y44" i="6"/>
  <c r="Y43" i="6" s="1"/>
  <c r="Y42" i="6" s="1"/>
  <c r="Y56" i="6"/>
  <c r="Y55" i="6"/>
  <c r="Y54" i="6" s="1"/>
  <c r="Y61" i="6"/>
  <c r="Y60" i="6" s="1"/>
  <c r="Y59" i="6" s="1"/>
  <c r="Y58" i="6" s="1"/>
  <c r="Y66" i="6"/>
  <c r="Y65" i="6" s="1"/>
  <c r="Y64" i="6" s="1"/>
  <c r="Y63" i="6" s="1"/>
  <c r="Y71" i="6"/>
  <c r="Y70" i="6" s="1"/>
  <c r="Y69" i="6" s="1"/>
  <c r="Y68" i="6" s="1"/>
  <c r="Y79" i="6"/>
  <c r="Y78" i="6" s="1"/>
  <c r="Y77" i="6" s="1"/>
  <c r="Y76" i="6" s="1"/>
  <c r="Y81" i="6"/>
  <c r="X45" i="6"/>
  <c r="X44" i="6" s="1"/>
  <c r="X43" i="6" s="1"/>
  <c r="X42" i="6" s="1"/>
  <c r="X56" i="6"/>
  <c r="X55" i="6" s="1"/>
  <c r="X54" i="6" s="1"/>
  <c r="X61" i="6"/>
  <c r="X60" i="6"/>
  <c r="X59" i="6" s="1"/>
  <c r="X58" i="6" s="1"/>
  <c r="X66" i="6"/>
  <c r="X65" i="6"/>
  <c r="X64" i="6" s="1"/>
  <c r="X63" i="6" s="1"/>
  <c r="X71" i="6"/>
  <c r="X70" i="6"/>
  <c r="X69" i="6" s="1"/>
  <c r="X68" i="6" s="1"/>
  <c r="X79" i="6"/>
  <c r="X78" i="6"/>
  <c r="X77" i="6" s="1"/>
  <c r="X76" i="6" s="1"/>
  <c r="X81" i="6"/>
  <c r="Z19" i="6"/>
  <c r="Z18" i="6" s="1"/>
  <c r="Z17" i="6" s="1"/>
  <c r="Z22" i="6"/>
  <c r="Z21" i="6"/>
  <c r="Y19" i="6"/>
  <c r="Y18" i="6" s="1"/>
  <c r="Y22" i="6"/>
  <c r="Y21" i="6" s="1"/>
  <c r="X19" i="6"/>
  <c r="X18" i="6"/>
  <c r="X22" i="6"/>
  <c r="X21" i="6" s="1"/>
  <c r="Z89" i="6"/>
  <c r="Z88" i="6" s="1"/>
  <c r="Z87" i="6" s="1"/>
  <c r="Z86" i="6" s="1"/>
  <c r="Z98" i="6"/>
  <c r="Z97" i="6"/>
  <c r="Z92" i="6" s="1"/>
  <c r="Z93" i="6"/>
  <c r="Y89" i="6"/>
  <c r="Y88" i="6" s="1"/>
  <c r="Y87" i="6" s="1"/>
  <c r="Y86" i="6" s="1"/>
  <c r="Y98" i="6"/>
  <c r="Y97" i="6"/>
  <c r="Y92" i="6" s="1"/>
  <c r="Y93" i="6"/>
  <c r="X89" i="6"/>
  <c r="X88" i="6" s="1"/>
  <c r="X87" i="6" s="1"/>
  <c r="X86" i="6" s="1"/>
  <c r="X98" i="6"/>
  <c r="X97" i="6"/>
  <c r="X92" i="6" s="1"/>
  <c r="X93" i="6"/>
  <c r="X101" i="6"/>
  <c r="X31" i="6"/>
  <c r="X30" i="6"/>
  <c r="X29" i="6" s="1"/>
  <c r="X28" i="6" s="1"/>
  <c r="X36" i="6"/>
  <c r="X35" i="6"/>
  <c r="X34" i="6" s="1"/>
  <c r="X33" i="6" s="1"/>
  <c r="Z88" i="5"/>
  <c r="Z87" i="5"/>
  <c r="Z86" i="5" s="1"/>
  <c r="Z85" i="5" s="1"/>
  <c r="Z84" i="5" s="1"/>
  <c r="Y88" i="5"/>
  <c r="Y87" i="5" s="1"/>
  <c r="Y86" i="5" s="1"/>
  <c r="Y85" i="5" s="1"/>
  <c r="Y84" i="5" s="1"/>
  <c r="X88" i="5"/>
  <c r="X87" i="5"/>
  <c r="X86" i="5" s="1"/>
  <c r="X85" i="5" s="1"/>
  <c r="X84" i="5" s="1"/>
  <c r="AB18" i="2"/>
  <c r="AB17" i="2" s="1"/>
  <c r="AB16" i="2" s="1"/>
  <c r="AC23" i="2"/>
  <c r="AC22" i="2"/>
  <c r="AC21" i="2" s="1"/>
  <c r="AC20" i="2" s="1"/>
  <c r="AC18" i="2"/>
  <c r="AC17" i="2"/>
  <c r="AC16" i="2" s="1"/>
  <c r="AC28" i="2"/>
  <c r="AC27" i="2" s="1"/>
  <c r="AC26" i="2" s="1"/>
  <c r="AC108" i="2"/>
  <c r="AC107" i="2" s="1"/>
  <c r="AC106" i="2" s="1"/>
  <c r="AC105" i="2" s="1"/>
  <c r="AC104" i="2" s="1"/>
  <c r="AC103" i="2" s="1"/>
  <c r="AC110" i="2"/>
  <c r="AC97" i="2"/>
  <c r="AC96" i="2"/>
  <c r="AC95" i="2" s="1"/>
  <c r="AC101" i="2"/>
  <c r="AC100" i="2" s="1"/>
  <c r="AC99" i="2" s="1"/>
  <c r="AC76" i="2"/>
  <c r="AC75" i="2" s="1"/>
  <c r="AC74" i="2" s="1"/>
  <c r="AC73" i="2" s="1"/>
  <c r="AC72" i="2" s="1"/>
  <c r="AC82" i="2"/>
  <c r="AC81" i="2"/>
  <c r="AC80" i="2" s="1"/>
  <c r="AC79" i="2" s="1"/>
  <c r="AC78" i="2" s="1"/>
  <c r="AC86" i="2"/>
  <c r="AC90" i="2"/>
  <c r="AC89" i="2"/>
  <c r="AC88" i="2" s="1"/>
  <c r="AC85" i="2" s="1"/>
  <c r="AC84" i="2" s="1"/>
  <c r="AC56" i="2"/>
  <c r="AC55" i="2"/>
  <c r="AC54" i="2" s="1"/>
  <c r="AC53" i="2" s="1"/>
  <c r="AC52" i="2" s="1"/>
  <c r="AC51" i="2" s="1"/>
  <c r="AC68" i="2"/>
  <c r="AC67" i="2" s="1"/>
  <c r="AC62" i="2" s="1"/>
  <c r="AC61" i="2" s="1"/>
  <c r="AC45" i="2"/>
  <c r="AC44" i="2"/>
  <c r="AC42" i="2" s="1"/>
  <c r="AC39" i="2"/>
  <c r="AC38" i="2" s="1"/>
  <c r="AC37" i="2" s="1"/>
  <c r="AC36" i="2" s="1"/>
  <c r="AC35" i="2" s="1"/>
  <c r="AC113" i="2"/>
  <c r="AB23" i="2"/>
  <c r="AB22" i="2" s="1"/>
  <c r="AB21" i="2" s="1"/>
  <c r="AB20" i="2" s="1"/>
  <c r="AB28" i="2"/>
  <c r="AB27" i="2" s="1"/>
  <c r="AB26" i="2" s="1"/>
  <c r="AB108" i="2"/>
  <c r="AB107" i="2" s="1"/>
  <c r="AB106" i="2" s="1"/>
  <c r="AB105" i="2" s="1"/>
  <c r="AB104" i="2" s="1"/>
  <c r="AB103" i="2" s="1"/>
  <c r="AB110" i="2"/>
  <c r="AB97" i="2"/>
  <c r="AB96" i="2" s="1"/>
  <c r="AB95" i="2" s="1"/>
  <c r="AB101" i="2"/>
  <c r="AB100" i="2"/>
  <c r="AB99" i="2" s="1"/>
  <c r="AB76" i="2"/>
  <c r="AB75" i="2" s="1"/>
  <c r="AB74" i="2" s="1"/>
  <c r="AB73" i="2" s="1"/>
  <c r="AB72" i="2" s="1"/>
  <c r="AB82" i="2"/>
  <c r="AB81" i="2" s="1"/>
  <c r="AB80" i="2" s="1"/>
  <c r="AB79" i="2" s="1"/>
  <c r="AB78" i="2" s="1"/>
  <c r="AB86" i="2"/>
  <c r="AB90" i="2"/>
  <c r="AB89" i="2" s="1"/>
  <c r="AB88" i="2" s="1"/>
  <c r="AB85" i="2" s="1"/>
  <c r="AB84" i="2" s="1"/>
  <c r="AB56" i="2"/>
  <c r="AB55" i="2" s="1"/>
  <c r="AB53" i="2" s="1"/>
  <c r="AB52" i="2" s="1"/>
  <c r="AB51" i="2" s="1"/>
  <c r="AB68" i="2"/>
  <c r="AB67" i="2" s="1"/>
  <c r="AB62" i="2" s="1"/>
  <c r="AB61" i="2" s="1"/>
  <c r="AB45" i="2"/>
  <c r="AB44" i="2"/>
  <c r="AB42" i="2" s="1"/>
  <c r="AB39" i="2"/>
  <c r="AB38" i="2" s="1"/>
  <c r="AB37" i="2" s="1"/>
  <c r="AB36" i="2" s="1"/>
  <c r="AB35" i="2" s="1"/>
  <c r="AB113" i="2"/>
  <c r="Z19" i="5"/>
  <c r="Z18" i="5"/>
  <c r="Z17" i="5" s="1"/>
  <c r="Z16" i="5" s="1"/>
  <c r="Z28" i="5"/>
  <c r="Z27" i="5" s="1"/>
  <c r="Y19" i="5"/>
  <c r="Y18" i="5"/>
  <c r="Y17" i="5" s="1"/>
  <c r="Y16" i="5" s="1"/>
  <c r="Y24" i="5"/>
  <c r="Y23" i="5" s="1"/>
  <c r="Y22" i="5" s="1"/>
  <c r="Y21" i="5" s="1"/>
  <c r="Y28" i="5"/>
  <c r="Y27" i="5" s="1"/>
  <c r="Z76" i="5"/>
  <c r="Z75" i="5"/>
  <c r="Z74" i="5" s="1"/>
  <c r="Z73" i="5" s="1"/>
  <c r="Z72" i="5" s="1"/>
  <c r="Z82" i="5"/>
  <c r="Z81" i="5" s="1"/>
  <c r="Z80" i="5" s="1"/>
  <c r="Z79" i="5" s="1"/>
  <c r="Z78" i="5" s="1"/>
  <c r="Z38" i="5"/>
  <c r="Z37" i="5" s="1"/>
  <c r="Z36" i="5" s="1"/>
  <c r="Z35" i="5" s="1"/>
  <c r="Z34" i="5"/>
  <c r="Z44" i="5"/>
  <c r="Z43" i="5"/>
  <c r="Z42" i="5" s="1"/>
  <c r="Z41" i="5"/>
  <c r="Z56" i="5"/>
  <c r="Z55" i="5"/>
  <c r="Z54" i="5" s="1"/>
  <c r="Z53" i="5" s="1"/>
  <c r="Z52" i="5" s="1"/>
  <c r="Z51" i="5" s="1"/>
  <c r="Z58" i="5"/>
  <c r="Z69" i="5"/>
  <c r="Z68" i="5"/>
  <c r="Z67" i="5" s="1"/>
  <c r="Z96" i="5"/>
  <c r="Z95" i="5"/>
  <c r="Z101" i="5"/>
  <c r="Z100" i="5"/>
  <c r="Z99" i="5" s="1"/>
  <c r="Z94" i="5" s="1"/>
  <c r="Z93" i="5" s="1"/>
  <c r="Z92" i="5" s="1"/>
  <c r="Z108" i="5"/>
  <c r="Z107" i="5"/>
  <c r="Z106" i="5" s="1"/>
  <c r="Z105" i="5" s="1"/>
  <c r="Z104" i="5" s="1"/>
  <c r="Z103" i="5"/>
  <c r="Y76" i="5"/>
  <c r="Y75" i="5" s="1"/>
  <c r="Y74" i="5" s="1"/>
  <c r="Y73" i="5" s="1"/>
  <c r="Y72" i="5" s="1"/>
  <c r="Y71" i="5" s="1"/>
  <c r="Y82" i="5"/>
  <c r="Y81" i="5"/>
  <c r="Y80" i="5" s="1"/>
  <c r="Y79" i="5" s="1"/>
  <c r="Y78" i="5" s="1"/>
  <c r="Y38" i="5"/>
  <c r="Y37" i="5"/>
  <c r="Y36" i="5" s="1"/>
  <c r="Y35" i="5" s="1"/>
  <c r="Y34" i="5" s="1"/>
  <c r="Y44" i="5"/>
  <c r="Y43" i="5" s="1"/>
  <c r="Y42" i="5" s="1"/>
  <c r="Y41" i="5" s="1"/>
  <c r="Y56" i="5"/>
  <c r="Y55" i="5" s="1"/>
  <c r="Y54" i="5" s="1"/>
  <c r="Y53" i="5" s="1"/>
  <c r="Y52" i="5" s="1"/>
  <c r="Y51" i="5" s="1"/>
  <c r="Y58" i="5"/>
  <c r="Y69" i="5"/>
  <c r="Y68" i="5" s="1"/>
  <c r="Y67" i="5" s="1"/>
  <c r="Y96" i="5"/>
  <c r="Y95" i="5" s="1"/>
  <c r="Y101" i="5"/>
  <c r="Y100" i="5" s="1"/>
  <c r="Y99" i="5" s="1"/>
  <c r="Y108" i="5"/>
  <c r="Y107" i="5" s="1"/>
  <c r="Y106" i="5" s="1"/>
  <c r="Y105" i="5" s="1"/>
  <c r="Y104" i="5" s="1"/>
  <c r="Y103" i="5" s="1"/>
  <c r="X76" i="5"/>
  <c r="X75" i="5"/>
  <c r="X74" i="5" s="1"/>
  <c r="X73" i="5" s="1"/>
  <c r="X72" i="5" s="1"/>
  <c r="X71" i="5" s="1"/>
  <c r="X82" i="5"/>
  <c r="X81" i="5" s="1"/>
  <c r="X80" i="5"/>
  <c r="X79" i="5" s="1"/>
  <c r="X78" i="5" s="1"/>
  <c r="X19" i="5"/>
  <c r="X18" i="5" s="1"/>
  <c r="X17" i="5" s="1"/>
  <c r="X24" i="5"/>
  <c r="X23" i="5"/>
  <c r="X22" i="5" s="1"/>
  <c r="X21" i="5" s="1"/>
  <c r="X28" i="5"/>
  <c r="X27" i="5"/>
  <c r="X38" i="5"/>
  <c r="X37" i="5" s="1"/>
  <c r="X36" i="5"/>
  <c r="X35" i="5" s="1"/>
  <c r="X34" i="5" s="1"/>
  <c r="X44" i="5"/>
  <c r="X43" i="5"/>
  <c r="X42" i="5" s="1"/>
  <c r="X41" i="5" s="1"/>
  <c r="X56" i="5"/>
  <c r="X55" i="5"/>
  <c r="X54" i="5" s="1"/>
  <c r="X53" i="5" s="1"/>
  <c r="X58" i="5"/>
  <c r="X52" i="5"/>
  <c r="X69" i="5"/>
  <c r="X68" i="5"/>
  <c r="X67" i="5" s="1"/>
  <c r="X51" i="5"/>
  <c r="X96" i="5"/>
  <c r="X95" i="5"/>
  <c r="X101" i="5"/>
  <c r="X100" i="5"/>
  <c r="X99" i="5" s="1"/>
  <c r="X94" i="5" s="1"/>
  <c r="X93" i="5" s="1"/>
  <c r="X92" i="5" s="1"/>
  <c r="X108" i="5"/>
  <c r="X107" i="5"/>
  <c r="X106" i="5" s="1"/>
  <c r="X105" i="5"/>
  <c r="X104" i="5" s="1"/>
  <c r="X103" i="5" s="1"/>
  <c r="X117" i="5"/>
  <c r="Z59" i="5"/>
  <c r="Y59" i="5"/>
  <c r="X59" i="5"/>
  <c r="Z47" i="5"/>
  <c r="Y47" i="5"/>
  <c r="X47" i="5"/>
  <c r="AA108" i="2"/>
  <c r="AA107" i="2"/>
  <c r="AA106" i="2" s="1"/>
  <c r="AA105" i="2"/>
  <c r="AA104" i="2" s="1"/>
  <c r="AA110" i="2"/>
  <c r="AA103" i="2" s="1"/>
  <c r="AA97" i="2"/>
  <c r="AA96" i="2" s="1"/>
  <c r="AA95" i="2"/>
  <c r="AA101" i="2"/>
  <c r="AA100" i="2" s="1"/>
  <c r="AA99" i="2" s="1"/>
  <c r="AA72" i="2"/>
  <c r="AA82" i="2"/>
  <c r="AA81" i="2"/>
  <c r="AA80" i="2"/>
  <c r="AA79" i="2" s="1"/>
  <c r="AA78" i="2" s="1"/>
  <c r="AA71" i="2" s="1"/>
  <c r="AA90" i="2"/>
  <c r="AA89" i="2"/>
  <c r="AA88" i="2" s="1"/>
  <c r="AA85" i="2"/>
  <c r="AA84" i="2" s="1"/>
  <c r="AA56" i="2"/>
  <c r="AA55" i="2"/>
  <c r="AA53" i="2" s="1"/>
  <c r="AA52" i="2" s="1"/>
  <c r="AA51" i="2" s="1"/>
  <c r="AA68" i="2"/>
  <c r="AA67" i="2"/>
  <c r="AA62" i="2" s="1"/>
  <c r="AA61" i="2" s="1"/>
  <c r="AA45" i="2"/>
  <c r="AA44" i="2"/>
  <c r="AA42" i="2" s="1"/>
  <c r="AA39" i="2"/>
  <c r="AA38" i="2"/>
  <c r="AA37" i="2"/>
  <c r="AA36" i="2" s="1"/>
  <c r="AA35" i="2" s="1"/>
  <c r="AA18" i="2"/>
  <c r="AA17" i="2"/>
  <c r="AA16" i="2"/>
  <c r="AA23" i="2"/>
  <c r="AA22" i="2"/>
  <c r="AA21" i="2"/>
  <c r="AA20" i="2"/>
  <c r="AA28" i="2"/>
  <c r="AA27" i="2"/>
  <c r="AA26" i="2"/>
  <c r="AA15" i="2"/>
  <c r="AA116" i="2"/>
  <c r="AA113" i="2" s="1"/>
  <c r="AA16" i="3"/>
  <c r="AA34" i="3"/>
  <c r="Z34" i="3"/>
  <c r="Z16" i="3"/>
  <c r="Y39" i="3"/>
  <c r="Y41" i="3" s="1"/>
  <c r="AA37" i="3"/>
  <c r="Z37" i="3"/>
  <c r="Y37" i="3"/>
  <c r="Y34" i="3"/>
  <c r="Y16" i="3"/>
  <c r="D30" i="10"/>
  <c r="D12" i="10"/>
  <c r="C34" i="10"/>
  <c r="C33" i="10" s="1"/>
  <c r="D80" i="11"/>
  <c r="D79" i="11" s="1"/>
  <c r="D78" i="11" s="1"/>
  <c r="D83" i="11"/>
  <c r="D86" i="11"/>
  <c r="D85" i="11" s="1"/>
  <c r="D88" i="11"/>
  <c r="D91" i="11"/>
  <c r="D93" i="11"/>
  <c r="D90" i="11" s="1"/>
  <c r="D103" i="11"/>
  <c r="D102" i="11"/>
  <c r="D14" i="11"/>
  <c r="D13" i="11"/>
  <c r="D19" i="11"/>
  <c r="D18" i="11" s="1"/>
  <c r="D25" i="11"/>
  <c r="D24" i="11"/>
  <c r="D29" i="11"/>
  <c r="D32" i="11"/>
  <c r="D31" i="11" s="1"/>
  <c r="D34" i="11"/>
  <c r="D37" i="11"/>
  <c r="D36" i="11" s="1"/>
  <c r="D41" i="11"/>
  <c r="D40" i="11"/>
  <c r="D39" i="11" s="1"/>
  <c r="D45" i="11"/>
  <c r="D47" i="11"/>
  <c r="D44" i="11"/>
  <c r="D50" i="11"/>
  <c r="D49" i="11" s="1"/>
  <c r="D56" i="11"/>
  <c r="D53" i="11" s="1"/>
  <c r="D52" i="11" s="1"/>
  <c r="D54" i="11"/>
  <c r="D60" i="11"/>
  <c r="D59" i="11" s="1"/>
  <c r="D58" i="11" s="1"/>
  <c r="D63" i="11"/>
  <c r="D62" i="11"/>
  <c r="D66" i="11"/>
  <c r="D65" i="11" s="1"/>
  <c r="D69" i="11"/>
  <c r="D68" i="11"/>
  <c r="D72" i="11"/>
  <c r="D71" i="11" s="1"/>
  <c r="D74" i="11"/>
  <c r="AC111" i="2"/>
  <c r="AB111" i="2"/>
  <c r="AA111" i="2"/>
  <c r="AA115" i="2"/>
  <c r="F103" i="11"/>
  <c r="F102" i="11" s="1"/>
  <c r="E103" i="11"/>
  <c r="E102" i="11" s="1"/>
  <c r="F93" i="11"/>
  <c r="F91" i="11"/>
  <c r="F90" i="11" s="1"/>
  <c r="E93" i="11"/>
  <c r="E91" i="11"/>
  <c r="E90" i="11" s="1"/>
  <c r="F88" i="11"/>
  <c r="E88" i="11"/>
  <c r="F86" i="11"/>
  <c r="F85" i="11" s="1"/>
  <c r="E86" i="11"/>
  <c r="E85" i="11"/>
  <c r="F83" i="11"/>
  <c r="E83" i="11"/>
  <c r="F80" i="11"/>
  <c r="E80" i="11"/>
  <c r="E79" i="11" s="1"/>
  <c r="E78" i="11" s="1"/>
  <c r="E77" i="11" s="1"/>
  <c r="E76" i="11" s="1"/>
  <c r="F79" i="11"/>
  <c r="F78" i="11" s="1"/>
  <c r="F77" i="11" s="1"/>
  <c r="F76" i="11" s="1"/>
  <c r="F74" i="11"/>
  <c r="F72" i="11"/>
  <c r="F71" i="11"/>
  <c r="E74" i="11"/>
  <c r="E71" i="11" s="1"/>
  <c r="E72" i="11"/>
  <c r="F69" i="11"/>
  <c r="F68" i="11" s="1"/>
  <c r="E69" i="11"/>
  <c r="E68" i="11" s="1"/>
  <c r="F66" i="11"/>
  <c r="F65" i="11" s="1"/>
  <c r="E66" i="11"/>
  <c r="E65" i="11" s="1"/>
  <c r="F63" i="11"/>
  <c r="F62" i="11" s="1"/>
  <c r="E63" i="11"/>
  <c r="E62" i="11" s="1"/>
  <c r="F60" i="11"/>
  <c r="F59" i="11"/>
  <c r="E60" i="11"/>
  <c r="E59" i="11"/>
  <c r="E58" i="11" s="1"/>
  <c r="F56" i="11"/>
  <c r="F54" i="11"/>
  <c r="F53" i="11"/>
  <c r="F52" i="11" s="1"/>
  <c r="E56" i="11"/>
  <c r="E54" i="11"/>
  <c r="E53" i="11"/>
  <c r="E52" i="11" s="1"/>
  <c r="F50" i="11"/>
  <c r="F49" i="11"/>
  <c r="E50" i="11"/>
  <c r="E49" i="11" s="1"/>
  <c r="F47" i="11"/>
  <c r="E47" i="11"/>
  <c r="F45" i="11"/>
  <c r="F44" i="11" s="1"/>
  <c r="F43" i="11" s="1"/>
  <c r="E45" i="11"/>
  <c r="E44" i="11"/>
  <c r="F41" i="11"/>
  <c r="E41" i="11"/>
  <c r="F40" i="11"/>
  <c r="F39" i="11" s="1"/>
  <c r="E40" i="11"/>
  <c r="E39" i="11" s="1"/>
  <c r="F37" i="11"/>
  <c r="F36" i="11" s="1"/>
  <c r="E37" i="11"/>
  <c r="E36" i="11" s="1"/>
  <c r="F34" i="11"/>
  <c r="F31" i="11" s="1"/>
  <c r="E34" i="11"/>
  <c r="E31" i="11" s="1"/>
  <c r="F32" i="11"/>
  <c r="F29" i="11"/>
  <c r="F28" i="11" s="1"/>
  <c r="E32" i="11"/>
  <c r="E29" i="11"/>
  <c r="E28" i="11" s="1"/>
  <c r="F25" i="11"/>
  <c r="F24" i="11"/>
  <c r="E25" i="11"/>
  <c r="E24" i="11" s="1"/>
  <c r="F19" i="11"/>
  <c r="E19" i="11"/>
  <c r="F18" i="11"/>
  <c r="E18" i="11"/>
  <c r="F14" i="11"/>
  <c r="F13" i="11"/>
  <c r="E14" i="11"/>
  <c r="E13" i="11" s="1"/>
  <c r="E31" i="10"/>
  <c r="E28" i="10"/>
  <c r="D28" i="10"/>
  <c r="C28" i="10"/>
  <c r="E26" i="10"/>
  <c r="D26" i="10"/>
  <c r="C26" i="10"/>
  <c r="E25" i="10"/>
  <c r="D25" i="10"/>
  <c r="C25" i="10"/>
  <c r="E23" i="10"/>
  <c r="D23" i="10"/>
  <c r="C23" i="10"/>
  <c r="E21" i="10"/>
  <c r="E20" i="10" s="1"/>
  <c r="D21" i="10"/>
  <c r="D20" i="10" s="1"/>
  <c r="C21" i="10"/>
  <c r="C20" i="10"/>
  <c r="C19" i="10"/>
  <c r="E17" i="10"/>
  <c r="D17" i="10"/>
  <c r="C17" i="10"/>
  <c r="E15" i="10"/>
  <c r="D15" i="10"/>
  <c r="C15" i="10"/>
  <c r="E14" i="10"/>
  <c r="E13" i="10" s="1"/>
  <c r="E12" i="10" s="1"/>
  <c r="D14" i="10"/>
  <c r="D13" i="10"/>
  <c r="C14" i="10"/>
  <c r="C13" i="10" s="1"/>
  <c r="AB43" i="2"/>
  <c r="Y31" i="6"/>
  <c r="Y30" i="6" s="1"/>
  <c r="Y29" i="6" s="1"/>
  <c r="Y28" i="6" s="1"/>
  <c r="Y36" i="6"/>
  <c r="Y35" i="6" s="1"/>
  <c r="Y34" i="6" s="1"/>
  <c r="Y33" i="6" s="1"/>
  <c r="AC43" i="2"/>
  <c r="Z31" i="6"/>
  <c r="Z30" i="6" s="1"/>
  <c r="Z29" i="6" s="1"/>
  <c r="Z28" i="6" s="1"/>
  <c r="Z27" i="6" s="1"/>
  <c r="Z36" i="6"/>
  <c r="Z35" i="6" s="1"/>
  <c r="Z34" i="6" s="1"/>
  <c r="Z33" i="6" s="1"/>
  <c r="AA28" i="3"/>
  <c r="Z28" i="3"/>
  <c r="AA25" i="3"/>
  <c r="Z25" i="3"/>
  <c r="AA20" i="3"/>
  <c r="Z20" i="3"/>
  <c r="Y20" i="3"/>
  <c r="Y25" i="3"/>
  <c r="Y28" i="3"/>
  <c r="E30" i="10"/>
  <c r="E12" i="11" l="1"/>
  <c r="E106" i="11" s="1"/>
  <c r="Y27" i="6"/>
  <c r="E43" i="11"/>
  <c r="F58" i="11"/>
  <c r="D43" i="11"/>
  <c r="D28" i="11"/>
  <c r="D12" i="11" s="1"/>
  <c r="AA94" i="2"/>
  <c r="AA93" i="2" s="1"/>
  <c r="AA92" i="2" s="1"/>
  <c r="AA118" i="2" s="1"/>
  <c r="AA120" i="2" s="1"/>
  <c r="F12" i="11"/>
  <c r="F106" i="11" s="1"/>
  <c r="D77" i="11"/>
  <c r="D76" i="11" s="1"/>
  <c r="Z71" i="5"/>
  <c r="AA43" i="2"/>
  <c r="AA54" i="2"/>
  <c r="AC94" i="2"/>
  <c r="AC93" i="2" s="1"/>
  <c r="AC92" i="2" s="1"/>
  <c r="AC118" i="2" s="1"/>
  <c r="Y17" i="6"/>
  <c r="AB54" i="2"/>
  <c r="C32" i="10"/>
  <c r="C31" i="10" s="1"/>
  <c r="C30" i="10" s="1"/>
  <c r="C12" i="10" s="1"/>
  <c r="Y94" i="5"/>
  <c r="Y93" i="5" s="1"/>
  <c r="Y92" i="5" s="1"/>
  <c r="AB94" i="2"/>
  <c r="AB93" i="2" s="1"/>
  <c r="AB92" i="2" s="1"/>
  <c r="AB118" i="2" s="1"/>
  <c r="AC15" i="2"/>
  <c r="AB15" i="2"/>
  <c r="X27" i="6"/>
  <c r="X17" i="6"/>
  <c r="X103" i="6" s="1"/>
  <c r="Z38" i="6"/>
  <c r="X16" i="5"/>
  <c r="X119" i="5" s="1"/>
  <c r="AB71" i="2"/>
  <c r="AC71" i="2"/>
  <c r="X38" i="6"/>
  <c r="Y38" i="6"/>
  <c r="AB119" i="2" l="1"/>
  <c r="AC119" i="2"/>
  <c r="AC120" i="2"/>
  <c r="D106" i="11"/>
  <c r="Y117" i="5" l="1"/>
  <c r="Y119" i="5" s="1"/>
  <c r="Z39" i="3"/>
  <c r="Z41" i="3" s="1"/>
  <c r="Y101" i="6"/>
  <c r="Y103" i="6" s="1"/>
  <c r="AB120" i="2"/>
  <c r="Z117" i="5"/>
  <c r="Z119" i="5" s="1"/>
  <c r="AA39" i="3"/>
  <c r="AA41" i="3" s="1"/>
  <c r="Z101" i="6"/>
  <c r="Z103" i="6" s="1"/>
</calcChain>
</file>

<file path=xl/sharedStrings.xml><?xml version="1.0" encoding="utf-8"?>
<sst xmlns="http://schemas.openxmlformats.org/spreadsheetml/2006/main" count="2639" uniqueCount="716">
  <si>
    <t xml:space="preserve">Плата за пользование водными объектами, находящимися в собственности сельских поселений </t>
  </si>
  <si>
    <t>В ЧАСТИ ДОХОДОВ ОТ ОКАЗАНИЯ ПЛАТНЫХ УСЛУГ И КОМПЕНСАЦИИ ЗАТРАТ ГОСУДАР-СТВА</t>
  </si>
  <si>
    <t>000 1 13 01540 10 0000 130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</si>
  <si>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</si>
  <si>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0001 13 01995 10 0000 130</t>
  </si>
  <si>
    <t>Прочие доходы от оказания платных услуг(работ) получателями средств бюджетов сельских поселений</t>
  </si>
  <si>
    <t>000 1 13 02065 10 0000 130</t>
  </si>
  <si>
    <t>0001 13 02995 10 0000 130</t>
  </si>
  <si>
    <t>В ЧАСТИ ДОХОДОВ ОТ ПРОДАЖИ МАТЕРИАЛЬНЫХ И НЕМАТЕРИАЛЬНЫХ АКТИВОВ</t>
  </si>
  <si>
    <t xml:space="preserve">0001 14 01050 10 0000 410 </t>
  </si>
  <si>
    <t>Доходы от продажи квартир, находящихся в собственности сельских поселений</t>
  </si>
  <si>
    <t>0001 14 02052 10 0000 410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</si>
  <si>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</si>
  <si>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0001 14 02053 10 0000 410</t>
  </si>
  <si>
    <t>0001 14 02052 10 0000 440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</si>
  <si>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</si>
  <si>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</si>
  <si>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</si>
  <si>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000 1 14 03050 10 0000 410 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</si>
  <si>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</si>
  <si>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</si>
  <si>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</si>
  <si>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000 1 14 04050 10 0000 420</t>
  </si>
  <si>
    <t xml:space="preserve">Доходы от продажи нематериальных активов, находящихся в собственности сельских поселений </t>
  </si>
  <si>
    <t>000 1 14 06025 10 0000 430</t>
  </si>
  <si>
    <t>В ЧАСТИ АДМИНИСТРАТИВНЫХ ПЛАТЕЖЕЙ И  СБОРОВ</t>
  </si>
  <si>
    <t xml:space="preserve">000 1 15 02050 10 0000 140 </t>
  </si>
  <si>
    <t>Платежи, взимаемые органами местного само управления(организациями) сельских поселений, за выполнение определенных функций</t>
  </si>
  <si>
    <t>В ЧАСТИ ШТРАФОВ, САНКЦИЙ, ВОЗМЕЩЕНИЯ УЩЕРБА</t>
  </si>
  <si>
    <t>000 1 16 18050 10 0000 140</t>
  </si>
  <si>
    <t>Денежные взыскания (штрафы) за нарушение бюджетного законодательства (в части бюджетов сельских поселений)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</si>
  <si>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</si>
  <si>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 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</si>
  <si>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</si>
  <si>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</si>
  <si>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</si>
  <si>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</si>
  <si>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</si>
  <si>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</si>
  <si>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</si>
  <si>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</si>
  <si>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</si>
  <si>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</si>
  <si>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0001 16 37040 10 0000 140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</si>
  <si>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сельских поселений</t>
  </si>
  <si>
    <t>000 1 16 90050 10 0000 140</t>
  </si>
  <si>
    <t xml:space="preserve">Прочие поступления от денежных взысканий (штрафов) и иных сумм в возмещении ущерба, зачисляемые в бюджеты сельских поселений   </t>
  </si>
  <si>
    <t>В ЧАСТИ ПРОЧИХ НЕНАЛОГОВЫХ ДОХОДОВ</t>
  </si>
  <si>
    <t>000 1 17 01050 10 0000 180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</si>
  <si>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</si>
  <si>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</si>
  <si>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000 1 17 05050 10 0000 180</t>
  </si>
  <si>
    <t>000 1 17 12050 10 0000 180</t>
  </si>
  <si>
    <t>Целевые отчисления от лотерей сельских поселений</t>
  </si>
  <si>
    <t xml:space="preserve">НОРМАТИВЫ ОТЧИСЛЕНИЙ ДОХОДОВ В БЮДЖЕТ                                                         МУНИЦИПАЛЬНОГО ОБРАЗОВАНИЯ ЛЕНИНСКИЙ СЕЛЬСОВЕТ  НА 2017 ГОД  И НА ПЛАНОВЫЙ ПЕРИОД  2018 И 2019 ГОДОВ </t>
  </si>
  <si>
    <t xml:space="preserve">                                                                                         МО Ленинский сельсовет</t>
  </si>
  <si>
    <t xml:space="preserve">Перечень главных администраторов (администраторов) доходов бюджета муниципального образования Ленинский сельсовет  на 2017  год и плановый период 2018-2019 годов </t>
  </si>
  <si>
    <t>1 08 04020 01 1000 110</t>
  </si>
  <si>
    <t>1 08 07175 01 1000 110</t>
  </si>
  <si>
    <t>Государственная пошлина за выдачу органом местного самоуправления 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</si>
  <si>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1 11 01050 10 0000 120</t>
  </si>
  <si>
    <t>1 11 02033 10 0000 120</t>
  </si>
  <si>
    <t>Доходы от размещения временно свободных средств бюджетов сельских  поселений</t>
  </si>
  <si>
    <t>1 11 02085 10 0000 120</t>
  </si>
  <si>
    <t>1 11 03050 10 0000 120</t>
  </si>
  <si>
    <t>1 11 05027 10 0000 120</t>
  </si>
  <si>
    <t>1 11 08050 10 0000 120</t>
  </si>
  <si>
    <r>
      <t xml:space="preserve">Средства, получаемые от передачи имущества, находящегося в собственности </t>
    </r>
    <r>
      <rPr>
        <sz val="14"/>
        <color indexed="8"/>
        <rFont val="Times New Roman"/>
        <family val="1"/>
        <charset val="204"/>
      </rPr>
      <t>сельских</t>
    </r>
    <r>
      <rPr>
        <sz val="14"/>
        <color indexed="8"/>
        <rFont val="TimesNewRomanPSMT"/>
      </rPr>
      <t xml:space="preserve">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  </r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</si>
  <si>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</si>
  <si>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</si>
  <si>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</si>
  <si>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</si>
  <si>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</si>
  <si>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сельских поселений</t>
  </si>
  <si>
    <t>1 13 01540 10 0000 130</t>
  </si>
  <si>
    <t xml:space="preserve"> 1 13 01995 10 0000 130</t>
  </si>
  <si>
    <t>Прочие доходы от оказания платных услуг (работ) получателями средств бюджетов сельских  поселений</t>
  </si>
  <si>
    <t>1 14 01050 10 0000 410</t>
  </si>
  <si>
    <t>1 14 02052 10 0000 410</t>
  </si>
  <si>
    <t>1 14 03050 10 0000 410</t>
  </si>
  <si>
    <t>1 14 03050 10 0000 440</t>
  </si>
  <si>
    <t>1 14 04050 10 0000 420</t>
  </si>
  <si>
    <t>Доходы от продажи нематериальных активов, находящихся в собственности сельских поселений</t>
  </si>
  <si>
    <t>Платежи, взимаемые органами местного самоуправления (организациями) сельских поселений, за выполнение определенных функций</t>
  </si>
  <si>
    <t>1 16 18050 10 0000 140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</si>
  <si>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</si>
  <si>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</si>
  <si>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</si>
  <si>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1 16 23052 10 0000 140</t>
  </si>
  <si>
    <t>1 16 32000 10 0000 140</t>
  </si>
  <si>
    <t>1 16 37040 10 0000 140</t>
  </si>
  <si>
    <t>1 17 02020 10 0000 180</t>
  </si>
  <si>
    <t>1 17 12050 10 0000 180</t>
  </si>
  <si>
    <t>МУНИЦИПАЛЬНОГО ОБРАЗОВАНИЯ  ЛЕНИНСКИЙ СЕЛЬ(ПОС)СОВЕТ</t>
  </si>
  <si>
    <t xml:space="preserve">                 МО Ленинский сель(пос)совет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</si>
  <si>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</si>
  <si>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</si>
  <si>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</si>
  <si>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</si>
  <si>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</si>
  <si>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</si>
  <si>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</si>
  <si>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</si>
  <si>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</si>
  <si>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</si>
  <si>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</si>
  <si>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</si>
  <si>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</si>
  <si>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</si>
  <si>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</si>
  <si>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</si>
  <si>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</si>
  <si>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</si>
  <si>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</si>
  <si>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</si>
  <si>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</si>
  <si>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Другие общегосударственные вопросы</t>
  </si>
  <si>
    <t>Основное мероприятие Капитальный ремонт и ремонт сети автомобильных дорог местного значения</t>
  </si>
  <si>
    <t>Капитальный ремонт и ремонт сети автомобильных дорог местного значения</t>
  </si>
  <si>
    <t xml:space="preserve">Основное мероприятие "Мероприятия по землеустройству и землепользованию" </t>
  </si>
  <si>
    <t>Подпрограмма «Управление муниципальным имуществом и земельными ресурсами»</t>
  </si>
  <si>
    <t xml:space="preserve">Мероприятия по землеустройству и землепользованию </t>
  </si>
  <si>
    <t>Освещение улиц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</si>
  <si>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</si>
  <si>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ПРОГРАММА МУНИЦИПАЛЬНЫХ ВНУТРЕННИХ ЗАИМСТВОВАНИЙ                                  МО ЛЕНИНСКИЙ СЕЛЬСОВЕТ                                                                                              НА 2017 ГОД И НА ПЛАНОВЫЙ ПЕРИОД 2018 И 2019 ГОДОВ</t>
  </si>
  <si>
    <t>МО Ленинский сель(пос)совет</t>
  </si>
  <si>
    <t xml:space="preserve"> МУНИЦИПАЛЬНЫХ ГАРАНТИЙ БЮДЖЕТА МУНИЦИПАЛЬНОГО ОБРАЗОВАНИЯ ЛЕНИНСКИЙ СЕЛЬСОВЕТ  В ВАЛЮТЕ РОССИЙСКОЙ ФЕДЕРАЦИИ НА 2017 ГОД И НА ПЛАНОВЫЙ ПЕРИОД 2018 И 2019 ГОДОВ</t>
  </si>
  <si>
    <t>ФИЗИЧЕСКАЯ КУЛЬТУРА И СПОРТ</t>
  </si>
  <si>
    <t>Физическая культура</t>
  </si>
  <si>
    <t>Социальное обеспечение населения</t>
  </si>
  <si>
    <t>Подпрограмма "Обеспечение жильем молодых семей на 2014-2020 годы"</t>
  </si>
  <si>
    <t>Социальные выплаты на приобретение жилья молодым семьям, в том числе отдельным категориям граждан</t>
  </si>
  <si>
    <t>A</t>
  </si>
  <si>
    <t>L0200</t>
  </si>
  <si>
    <t>Расходы на выплаты персоналу казенных учреждений</t>
  </si>
  <si>
    <t>Уплата налогов, сборов и иных платежей</t>
  </si>
  <si>
    <t>Уплата иных платежей</t>
  </si>
  <si>
    <t xml:space="preserve"> </t>
  </si>
  <si>
    <t>000</t>
  </si>
  <si>
    <t>0000000000</t>
  </si>
  <si>
    <t>Условно утвержденные расходы</t>
  </si>
  <si>
    <t>00000</t>
  </si>
  <si>
    <t>00</t>
  </si>
  <si>
    <t>0</t>
  </si>
  <si>
    <t>310</t>
  </si>
  <si>
    <t>20009</t>
  </si>
  <si>
    <t>01</t>
  </si>
  <si>
    <t>Г</t>
  </si>
  <si>
    <t>85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</si>
  <si>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</si>
  <si>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</si>
  <si>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</si>
  <si>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</si>
  <si>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</si>
  <si>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</si>
  <si>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</si>
  <si>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</si>
  <si>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</si>
  <si>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</si>
  <si>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</si>
  <si>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</si>
  <si>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</si>
  <si>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</si>
  <si>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</si>
  <si>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</si>
  <si>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</si>
  <si>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</si>
  <si>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</si>
  <si>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</si>
  <si>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</si>
  <si>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</si>
  <si>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</si>
  <si>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</si>
  <si>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</si>
  <si>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</si>
  <si>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</si>
  <si>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</si>
  <si>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</si>
  <si>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</si>
  <si>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</si>
  <si>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Муниципальная программа "Развитие культуры села на 2014-2018 годы"</t>
  </si>
  <si>
    <t>Культура</t>
  </si>
  <si>
    <t>КУЛЬТУРА, КИНЕМАТОГРАФИЯ</t>
  </si>
  <si>
    <t>240</t>
  </si>
  <si>
    <t>90036</t>
  </si>
  <si>
    <t>6</t>
  </si>
  <si>
    <t>8560190036</t>
  </si>
  <si>
    <t>Иные закупки товаров, работ и услуг для обеспечения государственных (муниципальных) нужд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</si>
  <si>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</si>
  <si>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</si>
  <si>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</si>
  <si>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</si>
  <si>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</si>
  <si>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</si>
  <si>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</si>
  <si>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03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</si>
  <si>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</si>
  <si>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</si>
  <si>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</si>
  <si>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</si>
  <si>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</si>
  <si>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</si>
  <si>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</si>
  <si>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</si>
  <si>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</si>
  <si>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</si>
  <si>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</si>
  <si>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</si>
  <si>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</si>
  <si>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</si>
  <si>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</si>
  <si>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</si>
  <si>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</si>
  <si>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</si>
  <si>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</si>
  <si>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S0010</t>
  </si>
  <si>
    <t>3</t>
  </si>
  <si>
    <t>85301S0010</t>
  </si>
  <si>
    <t xml:space="preserve">Капитальные вложения в объекты муниципальной собственности </t>
  </si>
  <si>
    <t>8530100000</t>
  </si>
  <si>
    <t>Основное мероприятие "Бюджетные инвестиции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</si>
  <si>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</si>
  <si>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</si>
  <si>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</si>
  <si>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</si>
  <si>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</si>
  <si>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</si>
  <si>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</si>
  <si>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</si>
  <si>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</si>
  <si>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</si>
  <si>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</si>
  <si>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</si>
  <si>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</si>
  <si>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75</t>
  </si>
  <si>
    <t>7500059302</t>
  </si>
  <si>
    <t>120</t>
  </si>
  <si>
    <t>А</t>
  </si>
  <si>
    <t>Основное мероприятие "Развитие физической культуры и спорта"</t>
  </si>
  <si>
    <t xml:space="preserve">Обеспечение условий для развития на территории поселения физической культуры </t>
  </si>
  <si>
    <t>Б</t>
  </si>
  <si>
    <t xml:space="preserve">         Программа муниципальных внутренних заимствований на 2017 год и на плановый  период  2018  и  2019  годов  предусматривае т при необходимости покрытие дефицита бюджета муниципального образования Ленинский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</si>
  <si>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Расходы на выплаты персоналу государственных (муниципальных) органов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</si>
  <si>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</si>
  <si>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</si>
  <si>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</si>
  <si>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</si>
  <si>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</si>
  <si>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</si>
  <si>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</si>
  <si>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</si>
  <si>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</si>
  <si>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</si>
  <si>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</si>
  <si>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Муниципальная программа "Совершенствование муниципального управления в муниципальном образовании _________ сельсовет на 2017 - 2019 годы"</t>
  </si>
  <si>
    <t>Мобилизационная и вневойсковая подготовка</t>
  </si>
  <si>
    <t>НАЦИОНАЛЬНАЯ ОБОРОНА</t>
  </si>
  <si>
    <t>10002</t>
  </si>
  <si>
    <t>8600110002</t>
  </si>
  <si>
    <t>Содержание аппарата администрации сельсовета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</si>
  <si>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</si>
  <si>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</si>
  <si>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</si>
  <si>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</si>
  <si>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</si>
  <si>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</si>
  <si>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</si>
  <si>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</si>
  <si>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2018 год</t>
  </si>
  <si>
    <t>2017 год</t>
  </si>
  <si>
    <t>КОСГУ</t>
  </si>
  <si>
    <t>ВР</t>
  </si>
  <si>
    <t>ЦСР</t>
  </si>
  <si>
    <t>целевая статья</t>
  </si>
  <si>
    <t>ПР</t>
  </si>
  <si>
    <t>РЗ</t>
  </si>
  <si>
    <t>рублей</t>
  </si>
  <si>
    <t>ОРЕНБУРГСКОГО РАЙОНА И НЕПРОГРАММНЫМ НАПРАВЛЕНИЯМ ДЕЯТЕЛЬНОСТИ), ГРУППАМ И ПОДГРУППАМ ВИДОВ</t>
  </si>
  <si>
    <t>РАСПРЕДЕЛЕНИЕ БЮДЖЕТНЫХ АССИГНОВАНИЙ БЮДЖЕТА МУНИЦИПАЛЬНОГО ОБРАЗОВАНИЯ</t>
  </si>
  <si>
    <t>муниципального образования</t>
  </si>
  <si>
    <t>Приложение № 8_</t>
  </si>
  <si>
    <t>к решению Совета депутатов</t>
  </si>
  <si>
    <t>2019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</si>
  <si>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</si>
  <si>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 xml:space="preserve">Осуществление первичного воинского учета на территориях, где отсутствуют военные комиссариаты </t>
  </si>
  <si>
    <t>ИТОГО РАСХОДОВ</t>
  </si>
  <si>
    <t>РАСХОДОВ КЛАССИФИКАЦИИ РАСХОДОВ НА 2017 ГОД И НА ПЛАНОВЫЙ ПЕРИОД 2018 И 2019 ГОДОВ</t>
  </si>
  <si>
    <t>НАИМЕНОВАНИЕ</t>
  </si>
  <si>
    <t>Всего расходов</t>
  </si>
  <si>
    <t>РАСПРЕДЕЛЕНИЕ БЮДЖЕТНЫХ АССИГОНОВАНИЙ БЮДЖЕТА МУНИЦИПАЛЬНОГО</t>
  </si>
  <si>
    <t xml:space="preserve"> ПЕРИОД 2018 И 2019 ГОДОВ ПО РАЗДЕЛАМ И ПОДРАЗДЕЛАМ РАСХОДОВ</t>
  </si>
  <si>
    <t>КЛАССИФИКАЦИИ РАСХОДОВ БЮДЖЕТОВ</t>
  </si>
  <si>
    <t>ВЕД</t>
  </si>
  <si>
    <t/>
  </si>
  <si>
    <t>ВСЕГО РАСХОДОВ</t>
  </si>
  <si>
    <t>ОБРАЗОВАНИЯ _________________________  НА 2017 ГОД И НА ПЛАНОВЫЙ</t>
  </si>
  <si>
    <t>Содержание аппарата администрации МО</t>
  </si>
  <si>
    <t>Осуществление первичного воинского учета на территориях, где отсутствуют военные комиссариаты</t>
  </si>
  <si>
    <t>______________________  ПО РАЗДЕЛАМ, ПОДРАЗДЕЛАМ,ЦЕЛЕВЫМ СТАТЬЯМ (МУНИЦИПАЛЬНЫМ ПРОГРАММАМ</t>
  </si>
  <si>
    <t>7500059301</t>
  </si>
  <si>
    <t>59301</t>
  </si>
  <si>
    <t>(МУНИЦИПАЛЬНЫХ ПРОГРАММ  ОРЕНБУРГСКОГО РАЙОНА И НЕПРОГРАММНЫМ НАПРАВЛЕНИЯМ</t>
  </si>
  <si>
    <t>ДЕЯТЕЛЬНОСТИ), РАЗДЕЛАМ, ПОДРАЗДЕЛАМ, ГРУППАМ И ПОДГРУППАМ ВИДОВ РАСХОДОВ</t>
  </si>
  <si>
    <t>КЛАССИФИКАЦИИ РАСХОДОВ НА 2017 ГОД И ПЛАНОВЫЙ ПЕРИОД 2018 И 2019 ГОДОВ</t>
  </si>
  <si>
    <t>9900000000</t>
  </si>
  <si>
    <t>99</t>
  </si>
  <si>
    <t>РАСПРЕДЕЛЕНИЕ БЮДЖЕТНЫХ АССИГНОВАНИЙ БЮДЖЕТА  _____________________  ПО ЦЕЛЕВЫМ СТАТЬЯМ</t>
  </si>
  <si>
    <t>Бюджетные инвестиции</t>
  </si>
  <si>
    <t xml:space="preserve">      </t>
  </si>
  <si>
    <t>(тыс. рублей)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</si>
  <si>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</si>
  <si>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</si>
  <si>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</si>
  <si>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</si>
  <si>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</si>
  <si>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</si>
  <si>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</si>
  <si>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</si>
  <si>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Перечень муниципальных гарантий, подлежащих предоставлению в 2017-2019 годах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</si>
  <si>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</si>
  <si>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</si>
  <si>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</si>
  <si>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</si>
  <si>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</si>
  <si>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</si>
  <si>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</si>
  <si>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</si>
  <si>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</si>
  <si>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</si>
  <si>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</si>
  <si>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</si>
  <si>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</si>
  <si>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                                                    </t>
  </si>
  <si>
    <t xml:space="preserve">                 к решению Совета депутатов</t>
  </si>
  <si>
    <t xml:space="preserve">                 от ____ декабря 2016 г. № ___</t>
  </si>
  <si>
    <t>ИСТОЧНИКИ ВНУТРЕННЕГО ФИНАНСИРОВАНИЯ ДЕФИЦИТА БЮДЖЕТА</t>
  </si>
  <si>
    <t>НА 2017 ГОД И ПЛАНОВЫЙ ПЕРИОД 2018, 2019 ГОДЫ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</si>
  <si>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</si>
  <si>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</si>
  <si>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</si>
  <si>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</si>
  <si>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</si>
  <si>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</si>
  <si>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</si>
  <si>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</si>
  <si>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</si>
  <si>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</si>
  <si>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</si>
  <si>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</si>
  <si>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</si>
  <si>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</si>
  <si>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</si>
  <si>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</si>
  <si>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</si>
  <si>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</si>
  <si>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</si>
  <si>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</si>
  <si>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</si>
  <si>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</si>
  <si>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</si>
  <si>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</si>
  <si>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</si>
  <si>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</si>
  <si>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</si>
  <si>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</si>
  <si>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</si>
  <si>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</si>
  <si>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</si>
  <si>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</si>
  <si>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</si>
  <si>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</si>
  <si>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</si>
  <si>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</si>
  <si>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</si>
  <si>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</si>
  <si>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</si>
  <si>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</si>
  <si>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</si>
  <si>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</si>
  <si>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</si>
  <si>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</si>
  <si>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</si>
  <si>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</si>
  <si>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</si>
  <si>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</si>
  <si>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</si>
  <si>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</si>
  <si>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</si>
  <si>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</si>
  <si>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</si>
  <si>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</si>
  <si>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</si>
  <si>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ПОСТУПЛЕНИЕ ДОХОДОВ В БЮДЖЕТ </t>
  </si>
  <si>
    <t>НА 2017 ГОД  И ПЛАНОВЫЙ ПЕРИОД 2018, 2019 ГОДЫ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</si>
  <si>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</si>
  <si>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</si>
  <si>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</si>
  <si>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</si>
  <si>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</si>
  <si>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</si>
  <si>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</si>
  <si>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</si>
  <si>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</si>
  <si>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</si>
  <si>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</si>
  <si>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</si>
  <si>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</si>
  <si>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</si>
  <si>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</si>
  <si>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</si>
  <si>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</si>
  <si>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</si>
  <si>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</si>
  <si>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</si>
  <si>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</si>
  <si>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</si>
  <si>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</si>
  <si>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Основное мероприятие  
«Осуществление хозяйственной деятельности администрации сельсовета»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</si>
  <si>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</si>
  <si>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</si>
  <si>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</si>
  <si>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</si>
  <si>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</si>
  <si>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</si>
  <si>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</si>
  <si>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</si>
  <si>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</si>
  <si>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</si>
  <si>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</si>
  <si>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</si>
  <si>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</si>
  <si>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</si>
  <si>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</si>
  <si>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</si>
  <si>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</si>
  <si>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</si>
  <si>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</si>
  <si>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</si>
  <si>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</si>
  <si>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</si>
  <si>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</si>
  <si>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</si>
  <si>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</si>
  <si>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</si>
  <si>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</si>
  <si>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</si>
  <si>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</si>
  <si>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</si>
  <si>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</si>
  <si>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</si>
  <si>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</si>
  <si>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</si>
  <si>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</si>
  <si>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</si>
  <si>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</si>
  <si>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</si>
  <si>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</si>
  <si>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</si>
  <si>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</si>
  <si>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</si>
  <si>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</si>
  <si>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</si>
  <si>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</si>
  <si>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</si>
  <si>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Муниципальная программа "Совершенствование муниципального управления в муниципальном образовании  Ленинский сельсовет на 2017 - 2019 годы"</t>
  </si>
  <si>
    <t xml:space="preserve">Подпрограмма"Обеспечение первичных мер пожарной безопасности  в границах населенных пунктов" </t>
  </si>
  <si>
    <t>Обеспечение первичных мер пожарной безопасности  в границах населенных пунктов</t>
  </si>
  <si>
    <t>Подпрограмма"Обеспечение первичных мер пожарной безопасности  в границах населенных пунктов"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</si>
  <si>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2016–2018 годы и на период до 2020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</si>
  <si>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</si>
  <si>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</si>
  <si>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2016–2018 годы и на период до 2020 года"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</si>
  <si>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</si>
  <si>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</si>
  <si>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</si>
  <si>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</si>
  <si>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</si>
  <si>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</si>
  <si>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</si>
  <si>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</si>
  <si>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</si>
  <si>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</si>
  <si>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</si>
  <si>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</si>
  <si>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</si>
  <si>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</si>
  <si>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</si>
  <si>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</si>
  <si>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</si>
  <si>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Муниципальная программа "Совершенствование муниципального управления в муниципальном образовании Ленинский сельсовет на 2017 - 2019 годы"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</si>
  <si>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</si>
  <si>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</si>
  <si>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</si>
  <si>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</si>
  <si>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</si>
  <si>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</si>
  <si>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</si>
  <si>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</si>
  <si>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</si>
  <si>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</si>
  <si>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</si>
  <si>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</si>
  <si>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615</t>
  </si>
  <si>
    <t xml:space="preserve">                                                                                               от 29 декабря 2016 г. № 56</t>
  </si>
  <si>
    <t xml:space="preserve">                                                                                               от 29 декабря 2016 г. №56</t>
  </si>
  <si>
    <t>от 29 декабря 2016 г. № 56</t>
  </si>
  <si>
    <t>01  05  02  00  00  0000  500</t>
  </si>
  <si>
    <t>Увеличение прочих остатков средств бюджетов</t>
  </si>
  <si>
    <t>29 декабря 2016 года № 56</t>
  </si>
  <si>
    <t xml:space="preserve"> ЛЕНИНСКИЙ СЕЛЬСОВЕТ ПО РАЗДЕЛАМ, ПОДРАЗДЕЛАМ,ЦЕЛЕВЫМ СТАТЬЯМ (МУНИЦИПАЛЬНЫМ ПРОГРАММАМ</t>
  </si>
  <si>
    <t>ОБРАЗОВАНИЯ ЛЕНИНСКИЙ СЕЛЬСОВЕТ НА 2017 ГОД И НА ПЛАНОВЫЙ</t>
  </si>
  <si>
    <t xml:space="preserve">                              Лениский сельсовет</t>
  </si>
  <si>
    <t xml:space="preserve">                   </t>
  </si>
  <si>
    <t xml:space="preserve">               29 декабря 2016 года № 56</t>
  </si>
  <si>
    <t>Функционирование высшего должностного лица субъекта Российской Федерации и муниципального образования Ленинский</t>
  </si>
  <si>
    <t>от 29_ декабря 2016 г. № 56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</si>
  <si>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</si>
  <si>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</si>
  <si>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</si>
  <si>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</si>
  <si>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</si>
  <si>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</si>
  <si>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</si>
  <si>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</si>
  <si>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</si>
  <si>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</si>
  <si>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</si>
  <si>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</si>
  <si>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</si>
  <si>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</si>
  <si>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</si>
  <si>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</si>
  <si>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</si>
  <si>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</si>
  <si>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</si>
  <si>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</si>
  <si>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</si>
  <si>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</si>
  <si>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</si>
  <si>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</si>
  <si>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</si>
  <si>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</si>
  <si>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</si>
  <si>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</si>
  <si>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</si>
  <si>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</si>
  <si>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</si>
  <si>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</si>
  <si>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</si>
  <si>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</si>
  <si>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</si>
  <si>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</si>
  <si>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</si>
  <si>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</si>
  <si>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</si>
  <si>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</si>
  <si>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</si>
  <si>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</si>
  <si>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</si>
  <si>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</si>
  <si>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</si>
  <si>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2 02 15002 00 0000 151</t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</si>
  <si>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</si>
  <si>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</si>
  <si>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</si>
  <si>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2 02 30000 00 0000 151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</si>
  <si>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</si>
  <si>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</si>
  <si>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</si>
  <si>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</si>
  <si>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</si>
  <si>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</si>
  <si>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</si>
  <si>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</si>
  <si>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</si>
  <si>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</si>
  <si>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</si>
  <si>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</si>
  <si>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</si>
  <si>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</si>
  <si>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</si>
  <si>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</si>
  <si>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</si>
  <si>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</si>
  <si>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</si>
  <si>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</si>
  <si>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</si>
  <si>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</si>
  <si>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</si>
  <si>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</si>
  <si>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</si>
  <si>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</si>
  <si>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</si>
  <si>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</si>
  <si>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</si>
  <si>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</si>
  <si>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</si>
  <si>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</si>
  <si>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</si>
  <si>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</si>
  <si>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</si>
  <si>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</si>
  <si>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</si>
  <si>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</si>
  <si>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</si>
  <si>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</si>
  <si>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</si>
  <si>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</si>
  <si>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МО____________сель(пос)совет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</si>
  <si>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</si>
  <si>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</si>
  <si>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</si>
  <si>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</si>
  <si>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</si>
  <si>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</si>
  <si>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</si>
  <si>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</si>
  <si>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</si>
  <si>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</si>
  <si>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</si>
  <si>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</si>
  <si>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</si>
  <si>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</si>
  <si>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</si>
  <si>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</si>
  <si>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</si>
  <si>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</si>
  <si>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</si>
  <si>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</si>
  <si>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</si>
  <si>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</si>
  <si>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</si>
  <si>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</si>
  <si>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</si>
  <si>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</si>
  <si>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</si>
  <si>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</si>
  <si>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</si>
  <si>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В ЧАСТИ НАЛОГОВ НА ПРИБЫЛЬ, ДОХОДЫ</t>
  </si>
  <si>
    <t>000 1 01 02000 01 0000 110</t>
  </si>
  <si>
    <t>В ЧАСТИ ДОХОДОВ  ОТ АКЦИЗОВ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</si>
  <si>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</si>
  <si>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</si>
  <si>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</si>
  <si>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(или)карбюраторных</t>
  </si>
  <si>
    <t>(инжекторных) двигателей, зачисляемые в</t>
  </si>
  <si>
    <t>Консолидированные бюджеты субъектов</t>
  </si>
  <si>
    <t>000 1 03 02250 01 0000 110</t>
  </si>
  <si>
    <t>Доходы от уплаты акцизов на автомобильный бензин, производимый на территории</t>
  </si>
  <si>
    <t>Российской Федерации, зачисляемые в</t>
  </si>
  <si>
    <t>000 1 03 02260 01 0000 110</t>
  </si>
  <si>
    <t>Доходы от уплаты акцизов на прямогонный</t>
  </si>
  <si>
    <t xml:space="preserve">бензин, производимый на территории </t>
  </si>
  <si>
    <t xml:space="preserve">Российской Федерации ,  зачисляемые </t>
  </si>
  <si>
    <t>в Консолидированные бюджеты субъектов</t>
  </si>
  <si>
    <t>Российской Федерации</t>
  </si>
  <si>
    <t>В ЧАСТИ НАЛОГОВ НА СОВОКУПНЫЙ ДОХОД</t>
  </si>
  <si>
    <r>
      <t xml:space="preserve">000 1 05 03010 01 0000 110 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</si>
  <si>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000 1 05 03020 01 0000 110 </t>
  </si>
  <si>
    <t>Единый сельскохозяйственный налог (за налоговые  периоды, истекшие до 1 января 2011 года</t>
  </si>
  <si>
    <r>
      <t>В ЧАСТИ НАЛОГОВ НА ИМУЩЕСТВО</t>
    </r>
    <r>
      <rPr>
        <sz val="12"/>
        <color indexed="8"/>
        <rFont val="TimesNewRomanPSMT"/>
      </rPr>
      <t xml:space="preserve"> </t>
    </r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</si>
  <si>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</si>
  <si>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</si>
  <si>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налог, взимаемый по ставкам, ус-тановленным в соответствии с подпунктом 1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</si>
  <si>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000 1 06 06033 10 0000 110</t>
  </si>
  <si>
    <t>000 1 06 06043 10 0000 110</t>
  </si>
  <si>
    <t xml:space="preserve">Земельный налог, взимаемый по ставкам, ус-тановленным в соответствии с подпунктом 2 пункта 1 статьи 394 Налогового кодекса Рос-сийской Федерации и применяемым к объек-там налогообложения, расположенным в гра-ницах сельских поселений   </t>
  </si>
  <si>
    <t>В ЧАСТИ ГОСУДАРСТВЕННОЙ ПОШЛИНЫ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</si>
  <si>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</si>
  <si>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</si>
  <si>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000 1 08 04020 01 1000 110</t>
  </si>
  <si>
    <t>000 1 08 07175 01 0000 110</t>
  </si>
  <si>
    <r>
      <t>Государственная пошлина за выдачу органом местного самоуправления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сельских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  </r>
  </si>
  <si>
    <t>000 1 08 07175 01 1000 110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</si>
  <si>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</si>
  <si>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В ЧАСТИ ПОГАШЕНИЯ ЗАДОЛЖЕННОСТИ И ПЕРЕРАСЧЕТОВ ПО ОТДЕЛЬ-НЫМ НАЛОГАМ, СБОРАМ И ИНЫМ ОБЯЗАТЕЛЬНЫМ ПЛАТЕЖАМ</t>
  </si>
  <si>
    <t>000 1 09 04053 10 0000 110</t>
  </si>
  <si>
    <t xml:space="preserve">Земельный налог (по обязательствам, возник-шим
до 1 января 2006 года), мобилизуемый на тер-риториях сельских поселений                                              
</t>
  </si>
  <si>
    <t>В ЧАСТИ ДОХОДОВ ОТ ИСПОЛЬЗОВАНИЯ ИМУЩЕСТВА НАХОДЯЩЕГОСЯ В ГОСУДАРСТВЕННОЙ И ИМУНИЦИПАЛЬНОЙ СОБСТВЕННОСТИ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</si>
  <si>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</si>
  <si>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</si>
  <si>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0001 11 02033 10 0000 120</t>
  </si>
  <si>
    <t>Доходы от размещения временно свободных средств бюджетов сельских поселений</t>
  </si>
  <si>
    <t>0001 11 02085 10 0000 120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</si>
  <si>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</si>
  <si>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000 1 11 03050 10 0000 120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</si>
  <si>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</si>
  <si>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000 1 11 05025 10 0000 120</t>
  </si>
  <si>
    <t>000 1 11 05026 10 0000 120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</si>
  <si>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</si>
  <si>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</si>
  <si>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</si>
  <si>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                Приложение № 1</t>
  </si>
  <si>
    <t xml:space="preserve">                                                                              Приложение № 4</t>
  </si>
  <si>
    <t xml:space="preserve">                                                                              Приложение № 2___</t>
  </si>
  <si>
    <t>МУНИЦИПАЛЬНОГО ОБРАЗОВАНИЯ ЛЕНИНСКИЙ СЕЛЬСОВЕТ</t>
  </si>
  <si>
    <t>МО Ленинский сельсовет</t>
  </si>
  <si>
    <t>Приложение № 5</t>
  </si>
  <si>
    <t>Ленинский сельсовет</t>
  </si>
  <si>
    <t>Приложение № 7</t>
  </si>
  <si>
    <t>Приложение № 6</t>
  </si>
  <si>
    <t>Оренбургского района</t>
  </si>
  <si>
    <t>Приложение № 9</t>
  </si>
  <si>
    <t>Приложение № 10</t>
  </si>
  <si>
    <t>000 1 11 05035 10 0000 120</t>
  </si>
  <si>
    <t>000 1 11 07015 10 0000 120</t>
  </si>
  <si>
    <t>000 1 11 08050 10 0000 120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</si>
  <si>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</si>
  <si>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000 1 11 09035 10 0000 120</t>
  </si>
  <si>
    <t>ЛЕНИНСКИЙ СЕЛЬСОВЕТ</t>
  </si>
  <si>
    <t>руб</t>
  </si>
  <si>
    <t>Доходы от эксплуатации и использования имущества, автомобильных дорог, находящихся в собственности сельских поселений</t>
  </si>
  <si>
    <t>000 1 11 09045 10 0000 120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</si>
  <si>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</si>
  <si>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</si>
  <si>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000 1 12 05050 10 0000 120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</si>
</sst>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000"/>
    <numFmt numFmtId="171" formatCode="00\ 0\ 0000;;"/>
    <numFmt numFmtId="172" formatCode="0_ ;[Red]\-0\ "/>
    <numFmt numFmtId="173" formatCode="_-* #,##0.0_р_._-;\-* #,##0.0_р_._-;_-* &quot;-&quot;??_р_._-;_-@_-"/>
    <numFmt numFmtId="174" formatCode="_-* #,##0_р_._-;\-* #,##0_р_._-;_-* &quot;-&quot;??_р_._-;_-@_-"/>
  </numFmts>
  <fonts count="5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NewRomanPSMT"/>
    </font>
    <font>
      <b/>
      <sz val="12"/>
      <color indexed="8"/>
      <name val="TimesNewRomanPSMT"/>
      <charset val="204"/>
    </font>
    <font>
      <sz val="14"/>
      <color indexed="8"/>
      <name val="TimesNewRomanPSMT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52" fillId="0" borderId="0"/>
    <xf numFmtId="0" fontId="52" fillId="0" borderId="0"/>
    <xf numFmtId="0" fontId="8" fillId="0" borderId="0"/>
    <xf numFmtId="0" fontId="1" fillId="0" borderId="0"/>
    <xf numFmtId="0" fontId="28" fillId="0" borderId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9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1" fillId="0" borderId="2" xfId="1" applyNumberFormat="1" applyFont="1" applyFill="1" applyBorder="1" applyAlignment="1" applyProtection="1">
      <protection hidden="1"/>
    </xf>
    <xf numFmtId="169" fontId="1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8" xfId="1" applyNumberFormat="1" applyFont="1" applyFill="1" applyBorder="1" applyAlignment="1" applyProtection="1">
      <alignment horizontal="right" vertical="center"/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9" fillId="0" borderId="0" xfId="1" applyFont="1"/>
    <xf numFmtId="169" fontId="12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1" xfId="1" applyNumberFormat="1" applyFont="1" applyFill="1" applyBorder="1" applyAlignment="1" applyProtection="1">
      <alignment horizontal="right" vertical="center"/>
      <protection hidden="1"/>
    </xf>
    <xf numFmtId="165" fontId="1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2" xfId="1" applyNumberFormat="1" applyFont="1" applyFill="1" applyBorder="1" applyAlignment="1" applyProtection="1">
      <protection hidden="1"/>
    </xf>
    <xf numFmtId="169" fontId="12" fillId="3" borderId="10" xfId="1" applyNumberFormat="1" applyFont="1" applyFill="1" applyBorder="1" applyAlignment="1" applyProtection="1">
      <alignment horizontal="left" vertical="center" wrapText="1"/>
      <protection hidden="1"/>
    </xf>
    <xf numFmtId="165" fontId="12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11" fillId="3" borderId="11" xfId="1" applyNumberFormat="1" applyFont="1" applyFill="1" applyBorder="1" applyAlignment="1" applyProtection="1">
      <alignment horizontal="right" vertical="center"/>
      <protection hidden="1"/>
    </xf>
    <xf numFmtId="0" fontId="9" fillId="3" borderId="9" xfId="1" applyNumberFormat="1" applyFont="1" applyFill="1" applyBorder="1" applyAlignment="1" applyProtection="1">
      <protection hidden="1"/>
    </xf>
    <xf numFmtId="0" fontId="9" fillId="3" borderId="0" xfId="1" applyFont="1" applyFill="1"/>
    <xf numFmtId="0" fontId="6" fillId="3" borderId="16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protection hidden="1"/>
    </xf>
    <xf numFmtId="0" fontId="6" fillId="0" borderId="18" xfId="1" applyNumberFormat="1" applyFont="1" applyFill="1" applyBorder="1" applyAlignment="1" applyProtection="1">
      <protection hidden="1"/>
    </xf>
    <xf numFmtId="0" fontId="6" fillId="0" borderId="19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15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18" xfId="1" applyNumberFormat="1" applyFont="1" applyFill="1" applyBorder="1" applyAlignment="1" applyProtection="1">
      <alignment horizontal="centerContinuous" vertical="top"/>
      <protection hidden="1"/>
    </xf>
    <xf numFmtId="0" fontId="7" fillId="0" borderId="18" xfId="1" applyNumberFormat="1" applyFont="1" applyFill="1" applyBorder="1" applyAlignment="1" applyProtection="1">
      <alignment horizontal="right"/>
      <protection hidden="1"/>
    </xf>
    <xf numFmtId="0" fontId="7" fillId="0" borderId="18" xfId="1" applyNumberFormat="1" applyFont="1" applyFill="1" applyBorder="1" applyAlignment="1" applyProtection="1">
      <alignment horizontal="right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6" fillId="0" borderId="0" xfId="1" applyNumberFormat="1" applyFont="1" applyFill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16" xfId="1" applyNumberFormat="1" applyFont="1" applyFill="1" applyBorder="1" applyAlignment="1" applyProtection="1">
      <alignment horizontal="center" vertical="center"/>
      <protection hidden="1"/>
    </xf>
    <xf numFmtId="0" fontId="15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17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4" xfId="1" applyNumberFormat="1" applyFont="1" applyFill="1" applyBorder="1" applyAlignment="1" applyProtection="1">
      <alignment horizontal="center" vertical="center"/>
      <protection hidden="1"/>
    </xf>
    <xf numFmtId="0" fontId="17" fillId="0" borderId="3" xfId="1" applyNumberFormat="1" applyFont="1" applyFill="1" applyBorder="1" applyAlignment="1" applyProtection="1">
      <alignment horizontal="center" vertical="center"/>
      <protection hidden="1"/>
    </xf>
    <xf numFmtId="0" fontId="17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9" fontId="7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20" xfId="1" applyNumberFormat="1" applyFont="1" applyFill="1" applyBorder="1" applyAlignment="1" applyProtection="1">
      <alignment horizontal="center" vertical="center"/>
      <protection hidden="1"/>
    </xf>
    <xf numFmtId="167" fontId="15" fillId="0" borderId="21" xfId="1" applyNumberFormat="1" applyFont="1" applyFill="1" applyBorder="1" applyAlignment="1" applyProtection="1">
      <alignment horizontal="center" vertical="center"/>
      <protection hidden="1"/>
    </xf>
    <xf numFmtId="168" fontId="7" fillId="0" borderId="22" xfId="1" applyNumberFormat="1" applyFont="1" applyFill="1" applyBorder="1" applyAlignment="1" applyProtection="1">
      <alignment horizontal="center" vertical="center"/>
      <protection hidden="1"/>
    </xf>
    <xf numFmtId="167" fontId="7" fillId="0" borderId="21" xfId="1" applyNumberFormat="1" applyFont="1" applyFill="1" applyBorder="1" applyAlignment="1" applyProtection="1">
      <alignment horizontal="center" vertical="center"/>
      <protection hidden="1"/>
    </xf>
    <xf numFmtId="1" fontId="7" fillId="0" borderId="21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right" vertical="center"/>
      <protection hidden="1"/>
    </xf>
    <xf numFmtId="0" fontId="3" fillId="0" borderId="8" xfId="1" applyNumberFormat="1" applyFont="1" applyFill="1" applyBorder="1" applyAlignment="1" applyProtection="1">
      <alignment horizontal="right" vertical="center"/>
      <protection hidden="1"/>
    </xf>
    <xf numFmtId="0" fontId="1" fillId="0" borderId="9" xfId="1" applyNumberFormat="1" applyFont="1" applyFill="1" applyBorder="1" applyAlignment="1" applyProtection="1">
      <protection hidden="1"/>
    </xf>
    <xf numFmtId="169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0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23" xfId="1" applyNumberFormat="1" applyFont="1" applyFill="1" applyBorder="1" applyAlignment="1" applyProtection="1">
      <alignment horizontal="center" vertical="center"/>
      <protection hidden="1"/>
    </xf>
    <xf numFmtId="167" fontId="7" fillId="0" borderId="24" xfId="1" applyNumberFormat="1" applyFont="1" applyFill="1" applyBorder="1" applyAlignment="1" applyProtection="1">
      <alignment horizontal="center" vertical="center"/>
      <protection hidden="1"/>
    </xf>
    <xf numFmtId="168" fontId="7" fillId="0" borderId="25" xfId="1" applyNumberFormat="1" applyFont="1" applyFill="1" applyBorder="1" applyAlignment="1" applyProtection="1">
      <alignment horizontal="center" vertical="center"/>
      <protection hidden="1"/>
    </xf>
    <xf numFmtId="1" fontId="7" fillId="0" borderId="24" xfId="1" applyNumberFormat="1" applyFont="1" applyFill="1" applyBorder="1" applyAlignment="1" applyProtection="1">
      <alignment horizontal="center" vertical="center"/>
      <protection hidden="1"/>
    </xf>
    <xf numFmtId="166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right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23" xfId="1" applyNumberFormat="1" applyFont="1" applyFill="1" applyBorder="1" applyAlignment="1" applyProtection="1">
      <alignment horizontal="center" vertical="center"/>
      <protection hidden="1"/>
    </xf>
    <xf numFmtId="167" fontId="15" fillId="0" borderId="24" xfId="1" applyNumberFormat="1" applyFont="1" applyFill="1" applyBorder="1" applyAlignment="1" applyProtection="1">
      <alignment horizontal="center" vertical="center"/>
      <protection hidden="1"/>
    </xf>
    <xf numFmtId="164" fontId="15" fillId="0" borderId="23" xfId="1" applyNumberFormat="1" applyFont="1" applyFill="1" applyBorder="1" applyAlignment="1" applyProtection="1">
      <alignment horizontal="right" vertical="center"/>
      <protection hidden="1"/>
    </xf>
    <xf numFmtId="0" fontId="18" fillId="0" borderId="26" xfId="1" applyNumberFormat="1" applyFont="1" applyFill="1" applyBorder="1" applyAlignment="1" applyProtection="1">
      <alignment horizontal="centerContinuous"/>
      <protection hidden="1"/>
    </xf>
    <xf numFmtId="0" fontId="18" fillId="0" borderId="27" xfId="1" applyNumberFormat="1" applyFont="1" applyFill="1" applyBorder="1" applyAlignment="1" applyProtection="1">
      <alignment horizontal="centerContinuous"/>
      <protection hidden="1"/>
    </xf>
    <xf numFmtId="0" fontId="7" fillId="0" borderId="28" xfId="1" applyNumberFormat="1" applyFont="1" applyFill="1" applyBorder="1" applyAlignment="1" applyProtection="1">
      <protection hidden="1"/>
    </xf>
    <xf numFmtId="171" fontId="7" fillId="0" borderId="2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30" xfId="1" applyNumberFormat="1" applyFont="1" applyFill="1" applyBorder="1" applyAlignment="1" applyProtection="1">
      <protection hidden="1"/>
    </xf>
    <xf numFmtId="164" fontId="7" fillId="0" borderId="28" xfId="1" applyNumberFormat="1" applyFont="1" applyFill="1" applyBorder="1" applyAlignment="1" applyProtection="1">
      <alignment horizontal="right" vertical="center"/>
      <protection hidden="1"/>
    </xf>
    <xf numFmtId="164" fontId="7" fillId="0" borderId="31" xfId="1" applyNumberFormat="1" applyFont="1" applyFill="1" applyBorder="1" applyAlignment="1" applyProtection="1">
      <alignment horizontal="right" vertical="center"/>
      <protection hidden="1"/>
    </xf>
    <xf numFmtId="164" fontId="4" fillId="0" borderId="32" xfId="1" applyNumberFormat="1" applyFont="1" applyFill="1" applyBorder="1" applyAlignment="1" applyProtection="1">
      <alignment horizontal="right" vertical="center"/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32" xfId="1" applyNumberFormat="1" applyFont="1" applyFill="1" applyBorder="1" applyAlignment="1" applyProtection="1">
      <protection hidden="1"/>
    </xf>
    <xf numFmtId="164" fontId="7" fillId="0" borderId="33" xfId="1" applyNumberFormat="1" applyFont="1" applyFill="1" applyBorder="1" applyAlignment="1" applyProtection="1">
      <protection hidden="1"/>
    </xf>
    <xf numFmtId="170" fontId="15" fillId="0" borderId="12" xfId="1" applyNumberFormat="1" applyFont="1" applyFill="1" applyBorder="1" applyAlignment="1" applyProtection="1">
      <alignment horizontal="left" vertical="top" wrapText="1"/>
      <protection hidden="1"/>
    </xf>
    <xf numFmtId="0" fontId="18" fillId="0" borderId="26" xfId="1" applyNumberFormat="1" applyFont="1" applyFill="1" applyBorder="1" applyAlignment="1" applyProtection="1">
      <alignment horizontal="centerContinuous" vertical="top"/>
      <protection hidden="1"/>
    </xf>
    <xf numFmtId="0" fontId="18" fillId="0" borderId="17" xfId="1" applyNumberFormat="1" applyFont="1" applyFill="1" applyBorder="1" applyAlignment="1" applyProtection="1">
      <alignment horizontal="centerContinuous" vertical="top"/>
      <protection hidden="1"/>
    </xf>
    <xf numFmtId="0" fontId="7" fillId="0" borderId="34" xfId="1" applyNumberFormat="1" applyFont="1" applyFill="1" applyBorder="1" applyAlignment="1" applyProtection="1">
      <alignment horizontal="centerContinuous" vertical="top"/>
      <protection hidden="1"/>
    </xf>
    <xf numFmtId="0" fontId="7" fillId="0" borderId="28" xfId="1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vertical="top"/>
      <protection hidden="1"/>
    </xf>
    <xf numFmtId="0" fontId="7" fillId="0" borderId="35" xfId="1" applyNumberFormat="1" applyFont="1" applyFill="1" applyBorder="1" applyAlignment="1" applyProtection="1">
      <alignment vertical="top"/>
      <protection hidden="1"/>
    </xf>
    <xf numFmtId="0" fontId="7" fillId="0" borderId="32" xfId="1" applyNumberFormat="1" applyFont="1" applyFill="1" applyBorder="1" applyAlignment="1" applyProtection="1">
      <alignment vertical="top"/>
      <protection hidden="1"/>
    </xf>
    <xf numFmtId="164" fontId="19" fillId="0" borderId="33" xfId="1" applyNumberFormat="1" applyFont="1" applyFill="1" applyBorder="1" applyAlignment="1" applyProtection="1"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13" fillId="4" borderId="3" xfId="1" applyNumberFormat="1" applyFont="1" applyFill="1" applyBorder="1" applyAlignment="1" applyProtection="1">
      <protection hidden="1"/>
    </xf>
    <xf numFmtId="0" fontId="6" fillId="4" borderId="1" xfId="1" applyNumberFormat="1" applyFont="1" applyFill="1" applyBorder="1" applyAlignment="1" applyProtection="1">
      <protection hidden="1"/>
    </xf>
    <xf numFmtId="164" fontId="7" fillId="4" borderId="23" xfId="1" applyNumberFormat="1" applyFont="1" applyFill="1" applyBorder="1" applyAlignment="1" applyProtection="1">
      <alignment horizontal="right" vertical="center"/>
      <protection hidden="1"/>
    </xf>
    <xf numFmtId="165" fontId="7" fillId="0" borderId="24" xfId="1" applyNumberFormat="1" applyFont="1" applyFill="1" applyBorder="1" applyAlignment="1" applyProtection="1">
      <alignment horizontal="center" vertical="center"/>
      <protection hidden="1"/>
    </xf>
    <xf numFmtId="0" fontId="1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16" fillId="0" borderId="2" xfId="1" applyNumberFormat="1" applyFont="1" applyFill="1" applyBorder="1" applyAlignment="1" applyProtection="1">
      <alignment horizontal="center" vertical="center"/>
      <protection hidden="1"/>
    </xf>
    <xf numFmtId="0" fontId="15" fillId="0" borderId="3" xfId="1" applyNumberFormat="1" applyFont="1" applyFill="1" applyBorder="1" applyAlignment="1" applyProtection="1">
      <alignment horizontal="center" vertical="center"/>
      <protection hidden="1"/>
    </xf>
    <xf numFmtId="0" fontId="15" fillId="0" borderId="16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5" fillId="0" borderId="2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6" xfId="1" applyNumberFormat="1" applyFont="1" applyFill="1" applyBorder="1" applyAlignment="1" applyProtection="1">
      <alignment horizontal="center" vertical="center"/>
      <protection hidden="1"/>
    </xf>
    <xf numFmtId="165" fontId="7" fillId="0" borderId="36" xfId="1" applyNumberFormat="1" applyFont="1" applyFill="1" applyBorder="1" applyAlignment="1" applyProtection="1">
      <alignment horizontal="center" vertical="center"/>
      <protection hidden="1"/>
    </xf>
    <xf numFmtId="170" fontId="21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8" xfId="1" applyNumberFormat="1" applyFont="1" applyFill="1" applyBorder="1" applyAlignment="1" applyProtection="1">
      <alignment horizontal="center" vertical="center"/>
      <protection hidden="1"/>
    </xf>
    <xf numFmtId="167" fontId="7" fillId="0" borderId="39" xfId="1" applyNumberFormat="1" applyFont="1" applyFill="1" applyBorder="1" applyAlignment="1" applyProtection="1">
      <alignment horizontal="center" vertical="center"/>
      <protection hidden="1"/>
    </xf>
    <xf numFmtId="167" fontId="7" fillId="0" borderId="40" xfId="1" applyNumberFormat="1" applyFont="1" applyFill="1" applyBorder="1" applyAlignment="1" applyProtection="1">
      <alignment horizontal="center" vertical="center"/>
      <protection hidden="1"/>
    </xf>
    <xf numFmtId="1" fontId="7" fillId="0" borderId="40" xfId="1" applyNumberFormat="1" applyFont="1" applyFill="1" applyBorder="1" applyAlignment="1" applyProtection="1">
      <alignment horizontal="center" vertical="center"/>
      <protection hidden="1"/>
    </xf>
    <xf numFmtId="166" fontId="7" fillId="0" borderId="40" xfId="1" applyNumberFormat="1" applyFont="1" applyFill="1" applyBorder="1" applyAlignment="1" applyProtection="1">
      <alignment horizontal="center" vertical="center"/>
      <protection hidden="1"/>
    </xf>
    <xf numFmtId="165" fontId="7" fillId="0" borderId="39" xfId="1" applyNumberFormat="1" applyFont="1" applyFill="1" applyBorder="1" applyAlignment="1" applyProtection="1">
      <alignment horizontal="center" vertical="center"/>
      <protection hidden="1"/>
    </xf>
    <xf numFmtId="164" fontId="7" fillId="0" borderId="38" xfId="1" applyNumberFormat="1" applyFont="1" applyFill="1" applyBorder="1" applyAlignment="1" applyProtection="1">
      <alignment horizontal="right" vertical="center"/>
      <protection hidden="1"/>
    </xf>
    <xf numFmtId="164" fontId="7" fillId="0" borderId="41" xfId="1" applyNumberFormat="1" applyFont="1" applyFill="1" applyBorder="1" applyAlignment="1" applyProtection="1">
      <alignment horizontal="right" vertical="center"/>
      <protection hidden="1"/>
    </xf>
    <xf numFmtId="170" fontId="21" fillId="0" borderId="2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36" xfId="1" applyNumberFormat="1" applyFont="1" applyFill="1" applyBorder="1" applyAlignment="1" applyProtection="1">
      <alignment horizontal="center" vertical="center"/>
      <protection hidden="1"/>
    </xf>
    <xf numFmtId="1" fontId="7" fillId="0" borderId="36" xfId="1" applyNumberFormat="1" applyFont="1" applyFill="1" applyBorder="1" applyAlignment="1" applyProtection="1">
      <alignment horizontal="center" vertical="center"/>
      <protection hidden="1"/>
    </xf>
    <xf numFmtId="166" fontId="7" fillId="0" borderId="36" xfId="1" applyNumberFormat="1" applyFont="1" applyFill="1" applyBorder="1" applyAlignment="1" applyProtection="1">
      <alignment horizontal="center" vertical="center"/>
      <protection hidden="1"/>
    </xf>
    <xf numFmtId="168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3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29" xfId="1" applyNumberFormat="1" applyFont="1" applyFill="1" applyBorder="1" applyAlignment="1" applyProtection="1">
      <alignment horizontal="center" vertical="center"/>
      <protection hidden="1"/>
    </xf>
    <xf numFmtId="167" fontId="15" fillId="0" borderId="28" xfId="1" applyNumberFormat="1" applyFont="1" applyFill="1" applyBorder="1" applyAlignment="1" applyProtection="1">
      <alignment horizontal="center" vertical="center"/>
      <protection hidden="1"/>
    </xf>
    <xf numFmtId="165" fontId="15" fillId="0" borderId="28" xfId="1" applyNumberFormat="1" applyFont="1" applyFill="1" applyBorder="1" applyAlignment="1" applyProtection="1">
      <alignment horizontal="center" vertical="center"/>
      <protection hidden="1"/>
    </xf>
    <xf numFmtId="164" fontId="15" fillId="0" borderId="29" xfId="1" applyNumberFormat="1" applyFont="1" applyFill="1" applyBorder="1" applyAlignment="1" applyProtection="1">
      <alignment horizontal="right" vertical="center"/>
      <protection hidden="1"/>
    </xf>
    <xf numFmtId="164" fontId="15" fillId="0" borderId="31" xfId="1" applyNumberFormat="1" applyFont="1" applyFill="1" applyBorder="1" applyAlignment="1" applyProtection="1">
      <alignment horizontal="right" vertical="center"/>
      <protection hidden="1"/>
    </xf>
    <xf numFmtId="167" fontId="7" fillId="0" borderId="29" xfId="1" applyNumberFormat="1" applyFont="1" applyFill="1" applyBorder="1" applyAlignment="1" applyProtection="1">
      <alignment horizontal="center" vertical="center"/>
      <protection hidden="1"/>
    </xf>
    <xf numFmtId="167" fontId="7" fillId="0" borderId="28" xfId="1" applyNumberFormat="1" applyFont="1" applyFill="1" applyBorder="1" applyAlignment="1" applyProtection="1">
      <alignment horizontal="center" vertical="center"/>
      <protection hidden="1"/>
    </xf>
    <xf numFmtId="165" fontId="7" fillId="0" borderId="28" xfId="1" applyNumberFormat="1" applyFont="1" applyFill="1" applyBorder="1" applyAlignment="1" applyProtection="1">
      <alignment horizontal="center" vertical="center"/>
      <protection hidden="1"/>
    </xf>
    <xf numFmtId="0" fontId="22" fillId="0" borderId="27" xfId="1" applyNumberFormat="1" applyFont="1" applyFill="1" applyBorder="1" applyAlignment="1" applyProtection="1">
      <alignment horizontal="centerContinuous"/>
      <protection hidden="1"/>
    </xf>
    <xf numFmtId="0" fontId="22" fillId="0" borderId="26" xfId="1" applyNumberFormat="1" applyFont="1" applyFill="1" applyBorder="1" applyAlignment="1" applyProtection="1">
      <alignment horizontal="centerContinuous"/>
      <protection hidden="1"/>
    </xf>
    <xf numFmtId="0" fontId="22" fillId="0" borderId="17" xfId="1" applyNumberFormat="1" applyFont="1" applyFill="1" applyBorder="1" applyAlignment="1" applyProtection="1">
      <alignment horizontal="centerContinuous"/>
      <protection hidden="1"/>
    </xf>
    <xf numFmtId="0" fontId="5" fillId="0" borderId="34" xfId="1" applyNumberFormat="1" applyFont="1" applyFill="1" applyBorder="1" applyAlignment="1" applyProtection="1">
      <alignment horizontal="centerContinuous"/>
      <protection hidden="1"/>
    </xf>
    <xf numFmtId="0" fontId="5" fillId="0" borderId="28" xfId="1" applyNumberFormat="1" applyFont="1" applyFill="1" applyBorder="1" applyAlignment="1" applyProtection="1">
      <protection hidden="1"/>
    </xf>
    <xf numFmtId="171" fontId="5" fillId="0" borderId="29" xfId="1" applyNumberFormat="1" applyFont="1" applyFill="1" applyBorder="1" applyAlignment="1" applyProtection="1">
      <protection hidden="1"/>
    </xf>
    <xf numFmtId="0" fontId="5" fillId="0" borderId="30" xfId="1" applyNumberFormat="1" applyFont="1" applyFill="1" applyBorder="1" applyAlignment="1" applyProtection="1">
      <protection hidden="1"/>
    </xf>
    <xf numFmtId="164" fontId="5" fillId="0" borderId="28" xfId="1" applyNumberFormat="1" applyFont="1" applyFill="1" applyBorder="1" applyAlignment="1" applyProtection="1">
      <alignment horizontal="right" vertical="center"/>
      <protection hidden="1"/>
    </xf>
    <xf numFmtId="164" fontId="5" fillId="0" borderId="31" xfId="1" applyNumberFormat="1" applyFont="1" applyFill="1" applyBorder="1" applyAlignment="1" applyProtection="1">
      <alignment horizontal="right" vertical="center"/>
      <protection hidden="1"/>
    </xf>
    <xf numFmtId="0" fontId="15" fillId="0" borderId="35" xfId="1" applyNumberFormat="1" applyFont="1" applyFill="1" applyBorder="1" applyAlignment="1" applyProtection="1">
      <protection hidden="1"/>
    </xf>
    <xf numFmtId="164" fontId="7" fillId="4" borderId="44" xfId="1" applyNumberFormat="1" applyFont="1" applyFill="1" applyBorder="1" applyAlignment="1" applyProtection="1">
      <alignment horizontal="right" vertical="center"/>
      <protection hidden="1"/>
    </xf>
    <xf numFmtId="164" fontId="7" fillId="4" borderId="38" xfId="1" applyNumberFormat="1" applyFont="1" applyFill="1" applyBorder="1" applyAlignment="1" applyProtection="1">
      <alignment horizontal="right" vertical="center"/>
      <protection hidden="1"/>
    </xf>
    <xf numFmtId="164" fontId="7" fillId="4" borderId="41" xfId="1" applyNumberFormat="1" applyFont="1" applyFill="1" applyBorder="1" applyAlignment="1" applyProtection="1">
      <alignment horizontal="right" vertical="center"/>
      <protection hidden="1"/>
    </xf>
    <xf numFmtId="164" fontId="7" fillId="3" borderId="38" xfId="1" applyNumberFormat="1" applyFont="1" applyFill="1" applyBorder="1" applyAlignment="1" applyProtection="1">
      <alignment horizontal="right" vertical="center"/>
      <protection hidden="1"/>
    </xf>
    <xf numFmtId="164" fontId="7" fillId="3" borderId="41" xfId="1" applyNumberFormat="1" applyFont="1" applyFill="1" applyBorder="1" applyAlignment="1" applyProtection="1">
      <alignment horizontal="right" vertical="center"/>
      <protection hidden="1"/>
    </xf>
    <xf numFmtId="164" fontId="15" fillId="3" borderId="29" xfId="1" applyNumberFormat="1" applyFont="1" applyFill="1" applyBorder="1" applyAlignment="1" applyProtection="1">
      <alignment horizontal="right" vertical="center"/>
      <protection hidden="1"/>
    </xf>
    <xf numFmtId="164" fontId="15" fillId="3" borderId="31" xfId="1" applyNumberFormat="1" applyFont="1" applyFill="1" applyBorder="1" applyAlignment="1" applyProtection="1">
      <alignment horizontal="right" vertical="center"/>
      <protection hidden="1"/>
    </xf>
    <xf numFmtId="164" fontId="7" fillId="3" borderId="29" xfId="1" applyNumberFormat="1" applyFont="1" applyFill="1" applyBorder="1" applyAlignment="1" applyProtection="1">
      <alignment horizontal="right" vertical="center"/>
      <protection hidden="1"/>
    </xf>
    <xf numFmtId="164" fontId="7" fillId="3" borderId="31" xfId="1" applyNumberFormat="1" applyFont="1" applyFill="1" applyBorder="1" applyAlignment="1" applyProtection="1">
      <alignment horizontal="right" vertical="center"/>
      <protection hidden="1"/>
    </xf>
    <xf numFmtId="167" fontId="23" fillId="0" borderId="29" xfId="1" applyNumberFormat="1" applyFont="1" applyFill="1" applyBorder="1" applyAlignment="1" applyProtection="1">
      <alignment horizontal="center" vertical="center"/>
      <protection hidden="1"/>
    </xf>
    <xf numFmtId="167" fontId="23" fillId="0" borderId="28" xfId="1" applyNumberFormat="1" applyFont="1" applyFill="1" applyBorder="1" applyAlignment="1" applyProtection="1">
      <alignment horizontal="center" vertical="center"/>
      <protection hidden="1"/>
    </xf>
    <xf numFmtId="168" fontId="19" fillId="0" borderId="36" xfId="1" applyNumberFormat="1" applyFont="1" applyFill="1" applyBorder="1" applyAlignment="1" applyProtection="1">
      <alignment horizontal="center" vertical="center"/>
      <protection hidden="1"/>
    </xf>
    <xf numFmtId="165" fontId="23" fillId="0" borderId="28" xfId="1" applyNumberFormat="1" applyFont="1" applyFill="1" applyBorder="1" applyAlignment="1" applyProtection="1">
      <alignment horizontal="center" vertical="center"/>
      <protection hidden="1"/>
    </xf>
    <xf numFmtId="165" fontId="19" fillId="0" borderId="36" xfId="1" applyNumberFormat="1" applyFont="1" applyFill="1" applyBorder="1" applyAlignment="1" applyProtection="1">
      <alignment horizontal="center" vertical="center"/>
      <protection hidden="1"/>
    </xf>
    <xf numFmtId="164" fontId="23" fillId="3" borderId="29" xfId="1" applyNumberFormat="1" applyFont="1" applyFill="1" applyBorder="1" applyAlignment="1" applyProtection="1">
      <alignment horizontal="right" vertical="center"/>
      <protection hidden="1"/>
    </xf>
    <xf numFmtId="167" fontId="23" fillId="0" borderId="38" xfId="1" applyNumberFormat="1" applyFont="1" applyFill="1" applyBorder="1" applyAlignment="1" applyProtection="1">
      <alignment horizontal="center" vertical="center"/>
      <protection hidden="1"/>
    </xf>
    <xf numFmtId="167" fontId="23" fillId="0" borderId="39" xfId="1" applyNumberFormat="1" applyFont="1" applyFill="1" applyBorder="1" applyAlignment="1" applyProtection="1">
      <alignment horizontal="center" vertical="center"/>
      <protection hidden="1"/>
    </xf>
    <xf numFmtId="167" fontId="23" fillId="0" borderId="40" xfId="1" applyNumberFormat="1" applyFont="1" applyFill="1" applyBorder="1" applyAlignment="1" applyProtection="1">
      <alignment horizontal="center" vertical="center"/>
      <protection hidden="1"/>
    </xf>
    <xf numFmtId="1" fontId="23" fillId="0" borderId="40" xfId="1" applyNumberFormat="1" applyFont="1" applyFill="1" applyBorder="1" applyAlignment="1" applyProtection="1">
      <alignment horizontal="center" vertical="center"/>
      <protection hidden="1"/>
    </xf>
    <xf numFmtId="166" fontId="23" fillId="0" borderId="40" xfId="1" applyNumberFormat="1" applyFont="1" applyFill="1" applyBorder="1" applyAlignment="1" applyProtection="1">
      <alignment horizontal="center" vertical="center"/>
      <protection hidden="1"/>
    </xf>
    <xf numFmtId="165" fontId="23" fillId="0" borderId="39" xfId="1" applyNumberFormat="1" applyFont="1" applyFill="1" applyBorder="1" applyAlignment="1" applyProtection="1">
      <alignment horizontal="center" vertical="center"/>
      <protection hidden="1"/>
    </xf>
    <xf numFmtId="164" fontId="23" fillId="3" borderId="38" xfId="1" applyNumberFormat="1" applyFont="1" applyFill="1" applyBorder="1" applyAlignment="1" applyProtection="1">
      <alignment horizontal="right" vertical="center"/>
      <protection hidden="1"/>
    </xf>
    <xf numFmtId="164" fontId="23" fillId="3" borderId="31" xfId="1" applyNumberFormat="1" applyFont="1" applyFill="1" applyBorder="1" applyAlignment="1" applyProtection="1">
      <alignment horizontal="right" vertical="center"/>
      <protection hidden="1"/>
    </xf>
    <xf numFmtId="164" fontId="23" fillId="3" borderId="41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20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20" fillId="0" borderId="36" xfId="8" applyNumberFormat="1" applyFont="1" applyFill="1" applyBorder="1" applyAlignment="1" applyProtection="1">
      <alignment horizontal="center" vertical="center"/>
      <protection hidden="1"/>
    </xf>
    <xf numFmtId="165" fontId="20" fillId="0" borderId="24" xfId="8" applyNumberFormat="1" applyFont="1" applyFill="1" applyBorder="1" applyAlignment="1" applyProtection="1">
      <alignment horizontal="center" vertical="center"/>
      <protection hidden="1"/>
    </xf>
    <xf numFmtId="166" fontId="20" fillId="0" borderId="36" xfId="8" applyNumberFormat="1" applyFont="1" applyFill="1" applyBorder="1" applyAlignment="1" applyProtection="1">
      <alignment horizontal="center" vertical="center"/>
      <protection hidden="1"/>
    </xf>
    <xf numFmtId="167" fontId="20" fillId="0" borderId="36" xfId="8" applyNumberFormat="1" applyFont="1" applyFill="1" applyBorder="1" applyAlignment="1" applyProtection="1">
      <alignment horizontal="center" vertical="center"/>
      <protection hidden="1"/>
    </xf>
    <xf numFmtId="1" fontId="20" fillId="0" borderId="36" xfId="8" applyNumberFormat="1" applyFont="1" applyFill="1" applyBorder="1" applyAlignment="1" applyProtection="1">
      <alignment horizontal="center" vertical="center"/>
      <protection hidden="1"/>
    </xf>
    <xf numFmtId="168" fontId="20" fillId="0" borderId="36" xfId="8" applyNumberFormat="1" applyFont="1" applyFill="1" applyBorder="1" applyAlignment="1" applyProtection="1">
      <alignment horizontal="center" vertical="center"/>
      <protection hidden="1"/>
    </xf>
    <xf numFmtId="167" fontId="20" fillId="0" borderId="24" xfId="8" applyNumberFormat="1" applyFont="1" applyFill="1" applyBorder="1" applyAlignment="1" applyProtection="1">
      <alignment horizontal="center" vertical="center"/>
      <protection hidden="1"/>
    </xf>
    <xf numFmtId="167" fontId="20" fillId="0" borderId="23" xfId="8" applyNumberFormat="1" applyFont="1" applyFill="1" applyBorder="1" applyAlignment="1" applyProtection="1">
      <alignment horizontal="center" vertical="center"/>
      <protection hidden="1"/>
    </xf>
    <xf numFmtId="168" fontId="20" fillId="0" borderId="37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23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6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24" xfId="8" applyNumberFormat="1" applyFont="1" applyFill="1" applyBorder="1" applyAlignment="1" applyProtection="1">
      <alignment horizontal="left" vertical="center" wrapText="1"/>
      <protection hidden="1"/>
    </xf>
    <xf numFmtId="170" fontId="24" fillId="0" borderId="23" xfId="8" applyNumberFormat="1" applyFont="1" applyFill="1" applyBorder="1" applyAlignment="1" applyProtection="1">
      <alignment horizontal="left" vertical="center" wrapText="1"/>
      <protection hidden="1"/>
    </xf>
    <xf numFmtId="164" fontId="20" fillId="0" borderId="41" xfId="8" applyNumberFormat="1" applyFont="1" applyFill="1" applyBorder="1" applyAlignment="1" applyProtection="1">
      <alignment horizontal="right" vertical="center"/>
      <protection hidden="1"/>
    </xf>
    <xf numFmtId="164" fontId="20" fillId="0" borderId="38" xfId="8" applyNumberFormat="1" applyFont="1" applyFill="1" applyBorder="1" applyAlignment="1" applyProtection="1">
      <alignment horizontal="right" vertical="center"/>
      <protection hidden="1"/>
    </xf>
    <xf numFmtId="165" fontId="20" fillId="0" borderId="39" xfId="8" applyNumberFormat="1" applyFont="1" applyFill="1" applyBorder="1" applyAlignment="1" applyProtection="1">
      <alignment horizontal="center" vertical="center"/>
      <protection hidden="1"/>
    </xf>
    <xf numFmtId="166" fontId="20" fillId="0" borderId="40" xfId="8" applyNumberFormat="1" applyFont="1" applyFill="1" applyBorder="1" applyAlignment="1" applyProtection="1">
      <alignment horizontal="center" vertical="center"/>
      <protection hidden="1"/>
    </xf>
    <xf numFmtId="167" fontId="20" fillId="0" borderId="40" xfId="8" applyNumberFormat="1" applyFont="1" applyFill="1" applyBorder="1" applyAlignment="1" applyProtection="1">
      <alignment horizontal="center" vertical="center"/>
      <protection hidden="1"/>
    </xf>
    <xf numFmtId="1" fontId="20" fillId="0" borderId="40" xfId="8" applyNumberFormat="1" applyFont="1" applyFill="1" applyBorder="1" applyAlignment="1" applyProtection="1">
      <alignment horizontal="center" vertical="center"/>
      <protection hidden="1"/>
    </xf>
    <xf numFmtId="167" fontId="20" fillId="0" borderId="39" xfId="8" applyNumberFormat="1" applyFont="1" applyFill="1" applyBorder="1" applyAlignment="1" applyProtection="1">
      <alignment horizontal="center" vertical="center"/>
      <protection hidden="1"/>
    </xf>
    <xf numFmtId="167" fontId="20" fillId="0" borderId="38" xfId="8" applyNumberFormat="1" applyFont="1" applyFill="1" applyBorder="1" applyAlignment="1" applyProtection="1">
      <alignment horizontal="center" vertical="center"/>
      <protection hidden="1"/>
    </xf>
    <xf numFmtId="168" fontId="20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9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43" xfId="8" applyNumberFormat="1" applyFont="1" applyFill="1" applyBorder="1" applyAlignment="1" applyProtection="1">
      <alignment horizontal="left" vertical="center" wrapText="1"/>
      <protection hidden="1"/>
    </xf>
    <xf numFmtId="170" fontId="24" fillId="0" borderId="37" xfId="8" applyNumberFormat="1" applyFont="1" applyFill="1" applyBorder="1" applyAlignment="1" applyProtection="1">
      <alignment horizontal="left" vertical="center" wrapText="1"/>
      <protection hidden="1"/>
    </xf>
    <xf numFmtId="170" fontId="24" fillId="0" borderId="38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40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42" xfId="8" applyNumberFormat="1" applyFont="1" applyFill="1" applyBorder="1" applyAlignment="1" applyProtection="1">
      <alignment horizontal="left" vertical="center" wrapText="1"/>
      <protection hidden="1"/>
    </xf>
    <xf numFmtId="164" fontId="20" fillId="4" borderId="38" xfId="8" applyNumberFormat="1" applyFont="1" applyFill="1" applyBorder="1" applyAlignment="1" applyProtection="1">
      <alignment horizontal="right" vertical="center"/>
      <protection hidden="1"/>
    </xf>
    <xf numFmtId="164" fontId="20" fillId="4" borderId="41" xfId="8" applyNumberFormat="1" applyFont="1" applyFill="1" applyBorder="1" applyAlignment="1" applyProtection="1">
      <alignment horizontal="right" vertical="center"/>
      <protection hidden="1"/>
    </xf>
    <xf numFmtId="167" fontId="23" fillId="0" borderId="38" xfId="8" applyNumberFormat="1" applyFont="1" applyFill="1" applyBorder="1" applyAlignment="1" applyProtection="1">
      <alignment horizontal="center" vertical="center"/>
      <protection hidden="1"/>
    </xf>
    <xf numFmtId="167" fontId="23" fillId="0" borderId="39" xfId="8" applyNumberFormat="1" applyFont="1" applyFill="1" applyBorder="1" applyAlignment="1" applyProtection="1">
      <alignment horizontal="center" vertical="center"/>
      <protection hidden="1"/>
    </xf>
    <xf numFmtId="168" fontId="19" fillId="0" borderId="36" xfId="8" applyNumberFormat="1" applyFont="1" applyFill="1" applyBorder="1" applyAlignment="1" applyProtection="1">
      <alignment horizontal="center" vertical="center"/>
      <protection hidden="1"/>
    </xf>
    <xf numFmtId="167" fontId="23" fillId="0" borderId="40" xfId="8" applyNumberFormat="1" applyFont="1" applyFill="1" applyBorder="1" applyAlignment="1" applyProtection="1">
      <alignment horizontal="center" vertical="center"/>
      <protection hidden="1"/>
    </xf>
    <xf numFmtId="1" fontId="23" fillId="0" borderId="40" xfId="8" applyNumberFormat="1" applyFont="1" applyFill="1" applyBorder="1" applyAlignment="1" applyProtection="1">
      <alignment horizontal="center" vertical="center"/>
      <protection hidden="1"/>
    </xf>
    <xf numFmtId="166" fontId="23" fillId="0" borderId="40" xfId="8" applyNumberFormat="1" applyFont="1" applyFill="1" applyBorder="1" applyAlignment="1" applyProtection="1">
      <alignment horizontal="center" vertical="center"/>
      <protection hidden="1"/>
    </xf>
    <xf numFmtId="165" fontId="23" fillId="0" borderId="39" xfId="8" applyNumberFormat="1" applyFont="1" applyFill="1" applyBorder="1" applyAlignment="1" applyProtection="1">
      <alignment horizontal="center" vertical="center"/>
      <protection hidden="1"/>
    </xf>
    <xf numFmtId="165" fontId="19" fillId="0" borderId="36" xfId="8" applyNumberFormat="1" applyFont="1" applyFill="1" applyBorder="1" applyAlignment="1" applyProtection="1">
      <alignment horizontal="center" vertical="center"/>
      <protection hidden="1"/>
    </xf>
    <xf numFmtId="164" fontId="23" fillId="0" borderId="38" xfId="8" applyNumberFormat="1" applyFont="1" applyFill="1" applyBorder="1" applyAlignment="1" applyProtection="1">
      <alignment horizontal="right" vertical="center"/>
      <protection hidden="1"/>
    </xf>
    <xf numFmtId="164" fontId="23" fillId="0" borderId="41" xfId="8" applyNumberFormat="1" applyFont="1" applyFill="1" applyBorder="1" applyAlignment="1" applyProtection="1">
      <alignment horizontal="right" vertical="center"/>
      <protection hidden="1"/>
    </xf>
    <xf numFmtId="0" fontId="13" fillId="0" borderId="2" xfId="1" applyNumberFormat="1" applyFont="1" applyFill="1" applyBorder="1" applyAlignment="1" applyProtection="1">
      <protection hidden="1"/>
    </xf>
    <xf numFmtId="169" fontId="19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9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Alignment="1" applyProtection="1">
      <alignment horizontal="right" vertical="center"/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0" xfId="1" applyFont="1"/>
    <xf numFmtId="164" fontId="20" fillId="0" borderId="38" xfId="1" applyNumberFormat="1" applyFont="1" applyFill="1" applyBorder="1" applyAlignment="1" applyProtection="1">
      <alignment horizontal="right" vertical="center"/>
      <protection hidden="1"/>
    </xf>
    <xf numFmtId="164" fontId="23" fillId="0" borderId="38" xfId="1" applyNumberFormat="1" applyFont="1" applyFill="1" applyBorder="1" applyAlignment="1" applyProtection="1">
      <alignment horizontal="right" vertical="center"/>
      <protection hidden="1"/>
    </xf>
    <xf numFmtId="164" fontId="23" fillId="0" borderId="41" xfId="1" applyNumberFormat="1" applyFont="1" applyFill="1" applyBorder="1" applyAlignment="1" applyProtection="1">
      <alignment horizontal="right" vertical="center"/>
      <protection hidden="1"/>
    </xf>
    <xf numFmtId="0" fontId="1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3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170" fontId="19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45" xfId="1" applyNumberFormat="1" applyFont="1" applyFill="1" applyBorder="1" applyAlignment="1" applyProtection="1">
      <alignment horizontal="left" vertical="center" wrapText="1"/>
      <protection hidden="1"/>
    </xf>
    <xf numFmtId="164" fontId="20" fillId="0" borderId="41" xfId="1" applyNumberFormat="1" applyFont="1" applyFill="1" applyBorder="1" applyAlignment="1" applyProtection="1">
      <alignment horizontal="right" vertical="center"/>
      <protection hidden="1"/>
    </xf>
    <xf numFmtId="167" fontId="23" fillId="0" borderId="0" xfId="1" applyNumberFormat="1" applyFont="1" applyFill="1" applyBorder="1" applyAlignment="1" applyProtection="1">
      <alignment horizontal="center" vertical="center"/>
      <protection hidden="1"/>
    </xf>
    <xf numFmtId="1" fontId="23" fillId="0" borderId="0" xfId="1" applyNumberFormat="1" applyFont="1" applyFill="1" applyBorder="1" applyAlignment="1" applyProtection="1">
      <alignment horizontal="center" vertical="center"/>
      <protection hidden="1"/>
    </xf>
    <xf numFmtId="166" fontId="23" fillId="0" borderId="0" xfId="1" applyNumberFormat="1" applyFont="1" applyFill="1" applyBorder="1" applyAlignment="1" applyProtection="1">
      <alignment horizontal="center" vertical="center"/>
      <protection hidden="1"/>
    </xf>
    <xf numFmtId="170" fontId="15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0" xfId="1" applyNumberFormat="1" applyFont="1" applyFill="1" applyBorder="1" applyAlignment="1" applyProtection="1">
      <alignment horizontal="center" vertical="center"/>
      <protection hidden="1"/>
    </xf>
    <xf numFmtId="1" fontId="15" fillId="0" borderId="0" xfId="1" applyNumberFormat="1" applyFont="1" applyFill="1" applyBorder="1" applyAlignment="1" applyProtection="1">
      <alignment horizontal="center" vertical="center"/>
      <protection hidden="1"/>
    </xf>
    <xf numFmtId="166" fontId="15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71" fontId="5" fillId="0" borderId="0" xfId="1" applyNumberFormat="1" applyFont="1" applyFill="1" applyBorder="1" applyAlignment="1" applyProtection="1">
      <protection hidden="1"/>
    </xf>
    <xf numFmtId="0" fontId="7" fillId="0" borderId="14" xfId="1" applyNumberFormat="1" applyFont="1" applyFill="1" applyBorder="1" applyAlignment="1" applyProtection="1">
      <protection hidden="1"/>
    </xf>
    <xf numFmtId="0" fontId="7" fillId="0" borderId="46" xfId="1" applyNumberFormat="1" applyFont="1" applyFill="1" applyBorder="1" applyAlignment="1" applyProtection="1"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5" fontId="7" fillId="0" borderId="43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15" fillId="0" borderId="14" xfId="1" applyNumberFormat="1" applyFont="1" applyFill="1" applyBorder="1" applyAlignment="1" applyProtection="1">
      <protection hidden="1"/>
    </xf>
    <xf numFmtId="0" fontId="15" fillId="0" borderId="46" xfId="1" applyNumberFormat="1" applyFont="1" applyFill="1" applyBorder="1" applyAlignment="1" applyProtection="1">
      <protection hidden="1"/>
    </xf>
    <xf numFmtId="164" fontId="15" fillId="0" borderId="47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29" xfId="1" applyNumberFormat="1" applyFont="1" applyFill="1" applyBorder="1" applyAlignment="1" applyProtection="1">
      <alignment horizontal="right" vertical="center"/>
      <protection hidden="1"/>
    </xf>
    <xf numFmtId="167" fontId="26" fillId="0" borderId="40" xfId="1" applyNumberFormat="1" applyFont="1" applyFill="1" applyBorder="1" applyAlignment="1" applyProtection="1">
      <alignment horizontal="center" vertical="center"/>
      <protection hidden="1"/>
    </xf>
    <xf numFmtId="1" fontId="26" fillId="0" borderId="40" xfId="1" applyNumberFormat="1" applyFont="1" applyFill="1" applyBorder="1" applyAlignment="1" applyProtection="1">
      <alignment horizontal="center" vertical="center"/>
      <protection hidden="1"/>
    </xf>
    <xf numFmtId="166" fontId="26" fillId="0" borderId="40" xfId="1" applyNumberFormat="1" applyFont="1" applyFill="1" applyBorder="1" applyAlignment="1" applyProtection="1">
      <alignment horizontal="center" vertical="center"/>
      <protection hidden="1"/>
    </xf>
    <xf numFmtId="167" fontId="26" fillId="0" borderId="38" xfId="1" applyNumberFormat="1" applyFont="1" applyFill="1" applyBorder="1" applyAlignment="1" applyProtection="1">
      <alignment horizontal="center" vertical="center"/>
      <protection hidden="1"/>
    </xf>
    <xf numFmtId="165" fontId="26" fillId="0" borderId="39" xfId="1" applyNumberFormat="1" applyFont="1" applyFill="1" applyBorder="1" applyAlignment="1" applyProtection="1">
      <alignment horizontal="center" vertical="center"/>
      <protection hidden="1"/>
    </xf>
    <xf numFmtId="164" fontId="26" fillId="0" borderId="38" xfId="1" applyNumberFormat="1" applyFont="1" applyFill="1" applyBorder="1" applyAlignment="1" applyProtection="1">
      <alignment horizontal="right" vertical="center"/>
      <protection hidden="1"/>
    </xf>
    <xf numFmtId="164" fontId="26" fillId="0" borderId="41" xfId="1" applyNumberFormat="1" applyFont="1" applyFill="1" applyBorder="1" applyAlignment="1" applyProtection="1">
      <alignment horizontal="right" vertical="center"/>
      <protection hidden="1"/>
    </xf>
    <xf numFmtId="167" fontId="26" fillId="0" borderId="29" xfId="1" applyNumberFormat="1" applyFont="1" applyFill="1" applyBorder="1" applyAlignment="1" applyProtection="1">
      <alignment horizontal="center" vertical="center"/>
      <protection hidden="1"/>
    </xf>
    <xf numFmtId="165" fontId="26" fillId="0" borderId="28" xfId="1" applyNumberFormat="1" applyFont="1" applyFill="1" applyBorder="1" applyAlignment="1" applyProtection="1">
      <alignment horizontal="center" vertical="center"/>
      <protection hidden="1"/>
    </xf>
    <xf numFmtId="164" fontId="26" fillId="0" borderId="29" xfId="1" applyNumberFormat="1" applyFont="1" applyFill="1" applyBorder="1" applyAlignment="1" applyProtection="1">
      <alignment horizontal="right" vertical="center"/>
      <protection hidden="1"/>
    </xf>
    <xf numFmtId="164" fontId="26" fillId="0" borderId="31" xfId="1" applyNumberFormat="1" applyFont="1" applyFill="1" applyBorder="1" applyAlignment="1" applyProtection="1">
      <alignment horizontal="right" vertical="center"/>
      <protection hidden="1"/>
    </xf>
    <xf numFmtId="0" fontId="18" fillId="0" borderId="17" xfId="1" applyNumberFormat="1" applyFont="1" applyFill="1" applyBorder="1" applyAlignment="1" applyProtection="1">
      <alignment horizontal="centerContinuous"/>
      <protection hidden="1"/>
    </xf>
    <xf numFmtId="0" fontId="7" fillId="0" borderId="30" xfId="1" applyNumberFormat="1" applyFont="1" applyFill="1" applyBorder="1" applyAlignment="1" applyProtection="1">
      <alignment horizontal="centerContinuous"/>
      <protection hidden="1"/>
    </xf>
    <xf numFmtId="0" fontId="7" fillId="0" borderId="29" xfId="1" applyNumberFormat="1" applyFont="1" applyFill="1" applyBorder="1" applyAlignment="1" applyProtection="1">
      <protection hidden="1"/>
    </xf>
    <xf numFmtId="164" fontId="7" fillId="0" borderId="2" xfId="1" applyNumberFormat="1" applyFont="1" applyFill="1" applyBorder="1" applyAlignment="1" applyProtection="1">
      <alignment horizontal="right" vertical="center"/>
      <protection hidden="1"/>
    </xf>
    <xf numFmtId="0" fontId="7" fillId="0" borderId="35" xfId="1" applyNumberFormat="1" applyFont="1" applyFill="1" applyBorder="1" applyAlignment="1" applyProtection="1">
      <protection hidden="1"/>
    </xf>
    <xf numFmtId="0" fontId="15" fillId="0" borderId="32" xfId="1" applyNumberFormat="1" applyFont="1" applyFill="1" applyBorder="1" applyAlignment="1" applyProtection="1">
      <protection hidden="1"/>
    </xf>
    <xf numFmtId="164" fontId="15" fillId="0" borderId="49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5" fillId="0" borderId="0" xfId="1" applyNumberFormat="1" applyFont="1" applyFill="1" applyBorder="1" applyAlignment="1" applyProtection="1">
      <alignment horizontal="right" vertical="center"/>
      <protection hidden="1"/>
    </xf>
    <xf numFmtId="167" fontId="26" fillId="0" borderId="0" xfId="1" applyNumberFormat="1" applyFont="1" applyFill="1" applyBorder="1" applyAlignment="1" applyProtection="1">
      <alignment horizontal="center" vertical="center"/>
      <protection hidden="1"/>
    </xf>
    <xf numFmtId="1" fontId="26" fillId="0" borderId="0" xfId="1" applyNumberFormat="1" applyFont="1" applyFill="1" applyBorder="1" applyAlignment="1" applyProtection="1">
      <alignment horizontal="center" vertical="center"/>
      <protection hidden="1"/>
    </xf>
    <xf numFmtId="166" fontId="26" fillId="0" borderId="0" xfId="1" applyNumberFormat="1" applyFont="1" applyFill="1" applyBorder="1" applyAlignment="1" applyProtection="1">
      <alignment horizontal="center" vertical="center"/>
      <protection hidden="1"/>
    </xf>
    <xf numFmtId="171" fontId="7" fillId="0" borderId="0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16" fillId="0" borderId="24" xfId="1" applyNumberFormat="1" applyFont="1" applyFill="1" applyBorder="1" applyAlignment="1" applyProtection="1">
      <alignment horizontal="center" vertical="center"/>
      <protection hidden="1"/>
    </xf>
    <xf numFmtId="0" fontId="16" fillId="0" borderId="48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top" wrapText="1"/>
      <protection hidden="1"/>
    </xf>
    <xf numFmtId="165" fontId="7" fillId="0" borderId="24" xfId="1" applyNumberFormat="1" applyFont="1" applyFill="1" applyBorder="1" applyAlignment="1" applyProtection="1">
      <alignment horizontal="left" vertical="top" wrapText="1"/>
      <protection hidden="1"/>
    </xf>
    <xf numFmtId="168" fontId="15" fillId="0" borderId="24" xfId="1" applyNumberFormat="1" applyFont="1" applyFill="1" applyBorder="1" applyAlignment="1" applyProtection="1">
      <alignment horizontal="left" vertical="top" wrapText="1"/>
      <protection hidden="1"/>
    </xf>
    <xf numFmtId="168" fontId="26" fillId="0" borderId="24" xfId="1" applyNumberFormat="1" applyFont="1" applyFill="1" applyBorder="1" applyAlignment="1" applyProtection="1">
      <alignment horizontal="left" vertical="top" wrapText="1"/>
      <protection hidden="1"/>
    </xf>
    <xf numFmtId="168" fontId="7" fillId="0" borderId="24" xfId="1" applyNumberFormat="1" applyFont="1" applyFill="1" applyBorder="1" applyAlignment="1" applyProtection="1">
      <alignment horizontal="left" vertical="top" wrapText="1"/>
      <protection hidden="1"/>
    </xf>
    <xf numFmtId="169" fontId="7" fillId="0" borderId="24" xfId="1" applyNumberFormat="1" applyFont="1" applyFill="1" applyBorder="1" applyAlignment="1" applyProtection="1">
      <alignment horizontal="left" vertical="top" wrapText="1"/>
      <protection hidden="1"/>
    </xf>
    <xf numFmtId="165" fontId="7" fillId="0" borderId="40" xfId="1" applyNumberFormat="1" applyFont="1" applyFill="1" applyBorder="1" applyAlignment="1" applyProtection="1">
      <alignment horizontal="center" vertical="center"/>
      <protection hidden="1"/>
    </xf>
    <xf numFmtId="165" fontId="7" fillId="4" borderId="24" xfId="1" applyNumberFormat="1" applyFont="1" applyFill="1" applyBorder="1" applyAlignment="1" applyProtection="1">
      <alignment horizontal="center" vertical="center"/>
      <protection hidden="1"/>
    </xf>
    <xf numFmtId="165" fontId="7" fillId="3" borderId="24" xfId="1" applyNumberFormat="1" applyFont="1" applyFill="1" applyBorder="1" applyAlignment="1" applyProtection="1">
      <alignment horizontal="center" vertical="center"/>
      <protection hidden="1"/>
    </xf>
    <xf numFmtId="164" fontId="15" fillId="0" borderId="50" xfId="1" applyNumberFormat="1" applyFont="1" applyFill="1" applyBorder="1" applyAlignment="1" applyProtection="1"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51" xfId="1" applyNumberFormat="1" applyFont="1" applyFill="1" applyBorder="1" applyAlignment="1" applyProtection="1">
      <alignment horizontal="center" vertical="center"/>
      <protection hidden="1"/>
    </xf>
    <xf numFmtId="0" fontId="5" fillId="0" borderId="33" xfId="1" applyNumberFormat="1" applyFont="1" applyFill="1" applyBorder="1" applyAlignment="1" applyProtection="1">
      <alignment horizontal="center" vertical="center"/>
      <protection hidden="1"/>
    </xf>
    <xf numFmtId="0" fontId="5" fillId="0" borderId="46" xfId="1" applyNumberFormat="1" applyFont="1" applyFill="1" applyBorder="1" applyAlignment="1" applyProtection="1">
      <alignment horizontal="center" vertical="center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8"/>
    <xf numFmtId="0" fontId="9" fillId="0" borderId="0" xfId="21" applyFont="1" applyFill="1" applyAlignment="1" applyProtection="1">
      <alignment horizontal="left"/>
    </xf>
    <xf numFmtId="0" fontId="19" fillId="0" borderId="0" xfId="18" applyFont="1" applyAlignment="1">
      <alignment horizontal="center"/>
    </xf>
    <xf numFmtId="0" fontId="9" fillId="0" borderId="0" xfId="21" applyFont="1" applyFill="1" applyAlignment="1" applyProtection="1"/>
    <xf numFmtId="0" fontId="9" fillId="0" borderId="0" xfId="21" applyFont="1" applyFill="1" applyAlignment="1" applyProtection="1">
      <alignment wrapText="1"/>
    </xf>
    <xf numFmtId="0" fontId="20" fillId="0" borderId="0" xfId="18" applyFont="1" applyAlignment="1">
      <alignment horizontal="center"/>
    </xf>
    <xf numFmtId="0" fontId="20" fillId="0" borderId="24" xfId="18" applyFont="1" applyBorder="1" applyAlignment="1">
      <alignment horizontal="center" vertical="top" wrapText="1"/>
    </xf>
    <xf numFmtId="14" fontId="20" fillId="0" borderId="24" xfId="18" applyNumberFormat="1" applyFont="1" applyBorder="1" applyAlignment="1">
      <alignment horizontal="center" vertical="top" wrapText="1"/>
    </xf>
    <xf numFmtId="0" fontId="20" fillId="0" borderId="24" xfId="18" applyFont="1" applyBorder="1" applyAlignment="1">
      <alignment horizontal="justify" vertical="top" wrapText="1"/>
    </xf>
    <xf numFmtId="0" fontId="20" fillId="0" borderId="24" xfId="18" applyFont="1" applyBorder="1" applyAlignment="1">
      <alignment vertical="top" wrapText="1"/>
    </xf>
    <xf numFmtId="0" fontId="27" fillId="0" borderId="0" xfId="18" applyFill="1" applyProtection="1"/>
    <xf numFmtId="173" fontId="9" fillId="0" borderId="0" xfId="25" applyNumberFormat="1" applyFont="1" applyFill="1" applyAlignment="1" applyProtection="1"/>
    <xf numFmtId="173" fontId="14" fillId="0" borderId="0" xfId="25" applyNumberFormat="1" applyFont="1" applyFill="1" applyBorder="1" applyAlignment="1" applyProtection="1">
      <alignment horizontal="left" vertical="center"/>
    </xf>
    <xf numFmtId="173" fontId="14" fillId="0" borderId="0" xfId="25" applyNumberFormat="1" applyFont="1" applyFill="1" applyAlignment="1" applyProtection="1">
      <alignment horizontal="left" vertical="center"/>
    </xf>
    <xf numFmtId="173" fontId="0" fillId="0" borderId="0" xfId="25" applyNumberFormat="1" applyFont="1" applyFill="1" applyProtection="1"/>
    <xf numFmtId="173" fontId="0" fillId="0" borderId="0" xfId="25" applyNumberFormat="1" applyFont="1" applyFill="1" applyProtection="1">
      <protection locked="0"/>
    </xf>
    <xf numFmtId="173" fontId="0" fillId="0" borderId="0" xfId="25" applyNumberFormat="1" applyFont="1" applyFill="1" applyAlignment="1" applyProtection="1">
      <alignment horizontal="right"/>
      <protection locked="0"/>
    </xf>
    <xf numFmtId="0" fontId="27" fillId="0" borderId="52" xfId="18" applyFill="1" applyBorder="1" applyAlignment="1" applyProtection="1">
      <alignment horizontal="center" vertical="center"/>
    </xf>
    <xf numFmtId="0" fontId="11" fillId="0" borderId="47" xfId="18" applyFont="1" applyFill="1" applyBorder="1" applyAlignment="1">
      <alignment horizontal="center" vertical="center" wrapText="1"/>
    </xf>
    <xf numFmtId="173" fontId="0" fillId="0" borderId="47" xfId="25" applyNumberFormat="1" applyFont="1" applyFill="1" applyBorder="1" applyAlignment="1" applyProtection="1">
      <alignment horizontal="center" vertical="center"/>
    </xf>
    <xf numFmtId="173" fontId="0" fillId="0" borderId="47" xfId="25" applyNumberFormat="1" applyFont="1" applyFill="1" applyBorder="1" applyAlignment="1" applyProtection="1">
      <alignment horizontal="center" vertical="center"/>
      <protection locked="0"/>
    </xf>
    <xf numFmtId="173" fontId="0" fillId="0" borderId="53" xfId="25" applyNumberFormat="1" applyFont="1" applyFill="1" applyBorder="1" applyAlignment="1" applyProtection="1">
      <alignment horizontal="center" vertical="center"/>
      <protection locked="0"/>
    </xf>
    <xf numFmtId="49" fontId="9" fillId="0" borderId="54" xfId="23" applyNumberFormat="1" applyFont="1" applyFill="1" applyBorder="1" applyAlignment="1">
      <alignment horizontal="center" vertical="top"/>
    </xf>
    <xf numFmtId="0" fontId="14" fillId="0" borderId="42" xfId="23" applyFont="1" applyFill="1" applyBorder="1" applyAlignment="1">
      <alignment vertical="top" wrapText="1"/>
    </xf>
    <xf numFmtId="173" fontId="14" fillId="0" borderId="42" xfId="25" applyNumberFormat="1" applyFont="1" applyFill="1" applyBorder="1" applyAlignment="1" applyProtection="1">
      <alignment vertical="top"/>
    </xf>
    <xf numFmtId="173" fontId="14" fillId="0" borderId="55" xfId="25" applyNumberFormat="1" applyFont="1" applyFill="1" applyBorder="1" applyAlignment="1" applyProtection="1">
      <alignment vertical="top"/>
    </xf>
    <xf numFmtId="49" fontId="9" fillId="5" borderId="48" xfId="23" applyNumberFormat="1" applyFont="1" applyFill="1" applyBorder="1" applyAlignment="1">
      <alignment horizontal="center" vertical="top"/>
    </xf>
    <xf numFmtId="0" fontId="14" fillId="5" borderId="24" xfId="23" applyFont="1" applyFill="1" applyBorder="1" applyAlignment="1">
      <alignment vertical="top" wrapText="1"/>
    </xf>
    <xf numFmtId="173" fontId="14" fillId="5" borderId="24" xfId="25" applyNumberFormat="1" applyFont="1" applyFill="1" applyBorder="1" applyAlignment="1" applyProtection="1">
      <alignment vertical="top"/>
    </xf>
    <xf numFmtId="173" fontId="14" fillId="5" borderId="44" xfId="25" applyNumberFormat="1" applyFont="1" applyFill="1" applyBorder="1" applyAlignment="1" applyProtection="1">
      <alignment vertical="top"/>
    </xf>
    <xf numFmtId="49" fontId="9" fillId="0" borderId="48" xfId="23" applyNumberFormat="1" applyFont="1" applyFill="1" applyBorder="1" applyAlignment="1">
      <alignment horizontal="center" vertical="top"/>
    </xf>
    <xf numFmtId="0" fontId="14" fillId="0" borderId="24" xfId="23" applyFont="1" applyFill="1" applyBorder="1" applyAlignment="1">
      <alignment vertical="top" wrapText="1"/>
    </xf>
    <xf numFmtId="173" fontId="14" fillId="0" borderId="24" xfId="25" applyNumberFormat="1" applyFont="1" applyFill="1" applyBorder="1" applyAlignment="1" applyProtection="1">
      <alignment vertical="top"/>
    </xf>
    <xf numFmtId="173" fontId="14" fillId="0" borderId="44" xfId="25" applyNumberFormat="1" applyFont="1" applyFill="1" applyBorder="1" applyAlignment="1" applyProtection="1">
      <alignment vertical="top"/>
    </xf>
    <xf numFmtId="173" fontId="14" fillId="0" borderId="24" xfId="25" applyNumberFormat="1" applyFont="1" applyFill="1" applyBorder="1" applyAlignment="1" applyProtection="1">
      <alignment vertical="top"/>
      <protection locked="0"/>
    </xf>
    <xf numFmtId="173" fontId="14" fillId="0" borderId="44" xfId="25" applyNumberFormat="1" applyFont="1" applyFill="1" applyBorder="1" applyAlignment="1" applyProtection="1">
      <alignment vertical="top"/>
      <protection locked="0"/>
    </xf>
    <xf numFmtId="173" fontId="14" fillId="5" borderId="24" xfId="25" applyNumberFormat="1" applyFont="1" applyFill="1" applyBorder="1" applyAlignment="1" applyProtection="1">
      <alignment vertical="top"/>
      <protection locked="0"/>
    </xf>
    <xf numFmtId="173" fontId="14" fillId="5" borderId="44" xfId="25" applyNumberFormat="1" applyFont="1" applyFill="1" applyBorder="1" applyAlignment="1" applyProtection="1">
      <alignment vertical="top"/>
      <protection locked="0"/>
    </xf>
    <xf numFmtId="49" fontId="9" fillId="0" borderId="48" xfId="23" applyNumberFormat="1" applyFont="1" applyBorder="1" applyAlignment="1">
      <alignment horizontal="center" vertical="top"/>
    </xf>
    <xf numFmtId="0" fontId="14" fillId="0" borderId="24" xfId="23" applyFont="1" applyBorder="1" applyAlignment="1">
      <alignment vertical="top" wrapText="1"/>
    </xf>
    <xf numFmtId="173" fontId="14" fillId="3" borderId="24" xfId="25" applyNumberFormat="1" applyFont="1" applyFill="1" applyBorder="1" applyAlignment="1" applyProtection="1">
      <alignment vertical="top"/>
    </xf>
    <xf numFmtId="173" fontId="14" fillId="3" borderId="44" xfId="25" applyNumberFormat="1" applyFont="1" applyFill="1" applyBorder="1" applyAlignment="1" applyProtection="1">
      <alignment vertical="top"/>
    </xf>
    <xf numFmtId="49" fontId="9" fillId="0" borderId="51" xfId="23" applyNumberFormat="1" applyFont="1" applyBorder="1" applyAlignment="1">
      <alignment horizontal="center" vertical="top"/>
    </xf>
    <xf numFmtId="0" fontId="14" fillId="0" borderId="33" xfId="23" applyFont="1" applyBorder="1" applyAlignment="1">
      <alignment vertical="top" wrapText="1"/>
    </xf>
    <xf numFmtId="0" fontId="29" fillId="0" borderId="0" xfId="18" applyFont="1" applyFill="1" applyProtection="1"/>
    <xf numFmtId="0" fontId="29" fillId="0" borderId="0" xfId="18" applyFont="1"/>
    <xf numFmtId="0" fontId="20" fillId="0" borderId="24" xfId="18" applyFont="1" applyBorder="1" applyAlignment="1">
      <alignment horizontal="center" vertical="center" wrapText="1"/>
    </xf>
    <xf numFmtId="0" fontId="20" fillId="0" borderId="24" xfId="18" applyFont="1" applyBorder="1" applyAlignment="1">
      <alignment horizontal="center" wrapText="1"/>
    </xf>
    <xf numFmtId="0" fontId="19" fillId="0" borderId="24" xfId="18" applyFont="1" applyBorder="1" applyAlignment="1">
      <alignment horizontal="justify" vertical="top" wrapText="1"/>
    </xf>
    <xf numFmtId="0" fontId="19" fillId="0" borderId="24" xfId="18" applyFont="1" applyBorder="1" applyAlignment="1">
      <alignment horizontal="center" wrapText="1"/>
    </xf>
    <xf numFmtId="0" fontId="30" fillId="0" borderId="0" xfId="1" applyNumberFormat="1" applyFont="1" applyFill="1" applyAlignment="1" applyProtection="1">
      <alignment horizontal="centerContinuous"/>
      <protection hidden="1"/>
    </xf>
    <xf numFmtId="0" fontId="30" fillId="0" borderId="0" xfId="1" applyNumberFormat="1" applyFont="1" applyFill="1" applyAlignment="1" applyProtection="1">
      <protection hidden="1"/>
    </xf>
    <xf numFmtId="0" fontId="30" fillId="0" borderId="0" xfId="1" applyFont="1" applyProtection="1">
      <protection hidden="1"/>
    </xf>
    <xf numFmtId="0" fontId="30" fillId="0" borderId="0" xfId="1" applyFont="1"/>
    <xf numFmtId="0" fontId="20" fillId="0" borderId="0" xfId="1" applyNumberFormat="1" applyFont="1" applyFill="1" applyAlignment="1" applyProtection="1">
      <alignment horizontal="centerContinuous" vertical="center"/>
      <protection hidden="1"/>
    </xf>
    <xf numFmtId="0" fontId="31" fillId="0" borderId="0" xfId="1" applyNumberFormat="1" applyFont="1" applyFill="1" applyAlignment="1" applyProtection="1">
      <alignment horizontal="centerContinuous" vertical="center"/>
      <protection hidden="1"/>
    </xf>
    <xf numFmtId="0" fontId="30" fillId="0" borderId="0" xfId="1" applyNumberFormat="1" applyFont="1" applyFill="1" applyAlignment="1" applyProtection="1">
      <alignment horizontal="centerContinuous" vertical="center"/>
      <protection hidden="1"/>
    </xf>
    <xf numFmtId="0" fontId="20" fillId="0" borderId="0" xfId="1" applyNumberFormat="1" applyFont="1" applyFill="1" applyAlignment="1" applyProtection="1">
      <alignment horizontal="left" vertical="center"/>
      <protection hidden="1"/>
    </xf>
    <xf numFmtId="0" fontId="30" fillId="0" borderId="0" xfId="1" applyNumberFormat="1" applyFont="1" applyFill="1" applyAlignment="1" applyProtection="1">
      <alignment horizontal="centerContinuous" vertical="top"/>
      <protection hidden="1"/>
    </xf>
    <xf numFmtId="0" fontId="30" fillId="0" borderId="0" xfId="1" applyNumberFormat="1" applyFont="1" applyFill="1" applyAlignment="1" applyProtection="1">
      <alignment horizontal="center" vertical="top"/>
      <protection hidden="1"/>
    </xf>
    <xf numFmtId="0" fontId="3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33" fillId="6" borderId="37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42" xfId="1" applyNumberFormat="1" applyFont="1" applyFill="1" applyBorder="1" applyAlignment="1" applyProtection="1">
      <alignment horizontal="center" vertical="justify" wrapText="1"/>
      <protection hidden="1"/>
    </xf>
    <xf numFmtId="168" fontId="5" fillId="6" borderId="43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43" xfId="1" applyNumberFormat="1" applyFont="1" applyFill="1" applyBorder="1" applyAlignment="1" applyProtection="1">
      <alignment horizontal="center" vertical="justify" wrapText="1"/>
      <protection hidden="1"/>
    </xf>
    <xf numFmtId="1" fontId="33" fillId="6" borderId="43" xfId="1" applyNumberFormat="1" applyFont="1" applyFill="1" applyBorder="1" applyAlignment="1" applyProtection="1">
      <alignment horizontal="center" vertical="justify" wrapText="1"/>
      <protection hidden="1"/>
    </xf>
    <xf numFmtId="166" fontId="33" fillId="6" borderId="56" xfId="1" applyNumberFormat="1" applyFont="1" applyFill="1" applyBorder="1" applyAlignment="1" applyProtection="1">
      <alignment horizontal="center" vertical="justify" wrapText="1"/>
      <protection hidden="1"/>
    </xf>
    <xf numFmtId="165" fontId="33" fillId="6" borderId="56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43" xfId="1" applyNumberFormat="1" applyFont="1" applyFill="1" applyBorder="1" applyAlignment="1" applyProtection="1">
      <alignment horizontal="center" vertical="justify" wrapText="1"/>
      <protection hidden="1"/>
    </xf>
    <xf numFmtId="164" fontId="33" fillId="6" borderId="37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33" fillId="7" borderId="23" xfId="1" applyNumberFormat="1" applyFont="1" applyFill="1" applyBorder="1" applyAlignment="1" applyProtection="1">
      <alignment horizontal="center" vertical="justify" wrapText="1"/>
      <protection hidden="1"/>
    </xf>
    <xf numFmtId="167" fontId="33" fillId="7" borderId="24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36" xfId="1" applyNumberFormat="1" applyFont="1" applyFill="1" applyBorder="1" applyAlignment="1" applyProtection="1">
      <alignment horizontal="center" vertical="justify" wrapText="1"/>
      <protection hidden="1"/>
    </xf>
    <xf numFmtId="167" fontId="33" fillId="7" borderId="36" xfId="1" applyNumberFormat="1" applyFont="1" applyFill="1" applyBorder="1" applyAlignment="1" applyProtection="1">
      <alignment horizontal="center" vertical="justify" wrapText="1"/>
      <protection hidden="1"/>
    </xf>
    <xf numFmtId="1" fontId="33" fillId="7" borderId="36" xfId="1" applyNumberFormat="1" applyFont="1" applyFill="1" applyBorder="1" applyAlignment="1" applyProtection="1">
      <alignment horizontal="center" vertical="justify" wrapText="1"/>
      <protection hidden="1"/>
    </xf>
    <xf numFmtId="166" fontId="33" fillId="7" borderId="25" xfId="1" applyNumberFormat="1" applyFont="1" applyFill="1" applyBorder="1" applyAlignment="1" applyProtection="1">
      <alignment horizontal="center" vertical="justify" wrapText="1"/>
      <protection hidden="1"/>
    </xf>
    <xf numFmtId="165" fontId="33" fillId="7" borderId="25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36" xfId="1" applyNumberFormat="1" applyFont="1" applyFill="1" applyBorder="1" applyAlignment="1" applyProtection="1">
      <alignment horizontal="center" vertical="justify" wrapText="1"/>
      <protection hidden="1"/>
    </xf>
    <xf numFmtId="164" fontId="33" fillId="7" borderId="23" xfId="1" applyNumberFormat="1" applyFont="1" applyFill="1" applyBorder="1" applyAlignment="1" applyProtection="1">
      <alignment horizontal="right" vertical="justify" wrapText="1"/>
      <protection hidden="1"/>
    </xf>
    <xf numFmtId="49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23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24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6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36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25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25" xfId="1" applyNumberFormat="1" applyFont="1" applyFill="1" applyBorder="1" applyAlignment="1" applyProtection="1">
      <alignment horizontal="center" vertical="justify" wrapText="1"/>
      <protection hidden="1"/>
    </xf>
    <xf numFmtId="164" fontId="5" fillId="0" borderId="23" xfId="1" applyNumberFormat="1" applyFont="1" applyFill="1" applyBorder="1" applyAlignment="1" applyProtection="1">
      <alignment horizontal="right" vertical="justify" wrapText="1"/>
      <protection hidden="1"/>
    </xf>
    <xf numFmtId="165" fontId="5" fillId="4" borderId="25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23" xfId="1" applyNumberFormat="1" applyFont="1" applyFill="1" applyBorder="1" applyAlignment="1" applyProtection="1">
      <alignment horizontal="right" vertical="justify" wrapText="1"/>
      <protection hidden="1"/>
    </xf>
    <xf numFmtId="167" fontId="33" fillId="6" borderId="23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24" xfId="1" applyNumberFormat="1" applyFont="1" applyFill="1" applyBorder="1" applyAlignment="1" applyProtection="1">
      <alignment horizontal="center" vertical="justify" wrapText="1"/>
      <protection hidden="1"/>
    </xf>
    <xf numFmtId="168" fontId="5" fillId="6" borderId="36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36" xfId="1" applyNumberFormat="1" applyFont="1" applyFill="1" applyBorder="1" applyAlignment="1" applyProtection="1">
      <alignment horizontal="center" vertical="justify" wrapText="1"/>
      <protection hidden="1"/>
    </xf>
    <xf numFmtId="1" fontId="33" fillId="6" borderId="36" xfId="1" applyNumberFormat="1" applyFont="1" applyFill="1" applyBorder="1" applyAlignment="1" applyProtection="1">
      <alignment horizontal="center" vertical="justify" wrapText="1"/>
      <protection hidden="1"/>
    </xf>
    <xf numFmtId="166" fontId="33" fillId="6" borderId="25" xfId="1" applyNumberFormat="1" applyFont="1" applyFill="1" applyBorder="1" applyAlignment="1" applyProtection="1">
      <alignment horizontal="center" vertical="justify" wrapText="1"/>
      <protection hidden="1"/>
    </xf>
    <xf numFmtId="165" fontId="33" fillId="6" borderId="25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36" xfId="1" applyNumberFormat="1" applyFont="1" applyFill="1" applyBorder="1" applyAlignment="1" applyProtection="1">
      <alignment horizontal="center" vertical="justify" wrapText="1"/>
      <protection hidden="1"/>
    </xf>
    <xf numFmtId="164" fontId="33" fillId="6" borderId="23" xfId="1" applyNumberFormat="1" applyFont="1" applyFill="1" applyBorder="1" applyAlignment="1" applyProtection="1">
      <alignment horizontal="right" vertical="justify" wrapText="1"/>
      <protection hidden="1"/>
    </xf>
    <xf numFmtId="49" fontId="5" fillId="3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3" borderId="36" xfId="1" applyNumberFormat="1" applyFont="1" applyFill="1" applyBorder="1" applyAlignment="1" applyProtection="1">
      <alignment horizontal="left" vertical="justify" wrapText="1"/>
      <protection hidden="1"/>
    </xf>
    <xf numFmtId="167" fontId="33" fillId="3" borderId="38" xfId="1" applyNumberFormat="1" applyFont="1" applyFill="1" applyBorder="1" applyAlignment="1" applyProtection="1">
      <alignment horizontal="center" vertical="justify" wrapText="1"/>
      <protection hidden="1"/>
    </xf>
    <xf numFmtId="167" fontId="33" fillId="3" borderId="39" xfId="1" applyNumberFormat="1" applyFont="1" applyFill="1" applyBorder="1" applyAlignment="1" applyProtection="1">
      <alignment horizontal="center" vertical="justify" wrapText="1"/>
      <protection hidden="1"/>
    </xf>
    <xf numFmtId="168" fontId="33" fillId="3" borderId="40" xfId="1" applyNumberFormat="1" applyFont="1" applyFill="1" applyBorder="1" applyAlignment="1" applyProtection="1">
      <alignment horizontal="center" vertical="justify" wrapText="1"/>
      <protection hidden="1"/>
    </xf>
    <xf numFmtId="167" fontId="33" fillId="3" borderId="40" xfId="1" applyNumberFormat="1" applyFont="1" applyFill="1" applyBorder="1" applyAlignment="1" applyProtection="1">
      <alignment horizontal="center" vertical="justify" wrapText="1"/>
      <protection hidden="1"/>
    </xf>
    <xf numFmtId="1" fontId="33" fillId="3" borderId="40" xfId="1" applyNumberFormat="1" applyFont="1" applyFill="1" applyBorder="1" applyAlignment="1" applyProtection="1">
      <alignment horizontal="center" vertical="justify" wrapText="1"/>
      <protection hidden="1"/>
    </xf>
    <xf numFmtId="166" fontId="33" fillId="3" borderId="40" xfId="1" applyNumberFormat="1" applyFont="1" applyFill="1" applyBorder="1" applyAlignment="1" applyProtection="1">
      <alignment horizontal="center" vertical="justify" wrapText="1"/>
      <protection hidden="1"/>
    </xf>
    <xf numFmtId="165" fontId="33" fillId="3" borderId="24" xfId="1" applyNumberFormat="1" applyFont="1" applyFill="1" applyBorder="1" applyAlignment="1" applyProtection="1">
      <alignment horizontal="center" vertical="justify" wrapText="1"/>
      <protection hidden="1"/>
    </xf>
    <xf numFmtId="165" fontId="33" fillId="3" borderId="40" xfId="1" applyNumberFormat="1" applyFont="1" applyFill="1" applyBorder="1" applyAlignment="1" applyProtection="1">
      <alignment horizontal="center" vertical="justify" wrapText="1"/>
      <protection hidden="1"/>
    </xf>
    <xf numFmtId="164" fontId="33" fillId="3" borderId="38" xfId="1" applyNumberFormat="1" applyFont="1" applyFill="1" applyBorder="1" applyAlignment="1" applyProtection="1">
      <alignment horizontal="right" vertical="justify" wrapText="1"/>
      <protection hidden="1"/>
    </xf>
    <xf numFmtId="167" fontId="33" fillId="6" borderId="38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39" xfId="1" applyNumberFormat="1" applyFont="1" applyFill="1" applyBorder="1" applyAlignment="1" applyProtection="1">
      <alignment horizontal="center" vertical="justify" wrapText="1"/>
      <protection hidden="1"/>
    </xf>
    <xf numFmtId="168" fontId="5" fillId="6" borderId="40" xfId="1" applyNumberFormat="1" applyFont="1" applyFill="1" applyBorder="1" applyAlignment="1" applyProtection="1">
      <alignment horizontal="center" vertical="justify" wrapText="1"/>
      <protection hidden="1"/>
    </xf>
    <xf numFmtId="165" fontId="33" fillId="6" borderId="39" xfId="1" applyNumberFormat="1" applyFont="1" applyFill="1" applyBorder="1" applyAlignment="1" applyProtection="1">
      <alignment horizontal="center" vertical="justify" wrapText="1"/>
      <protection hidden="1"/>
    </xf>
    <xf numFmtId="165" fontId="5" fillId="6" borderId="40" xfId="1" applyNumberFormat="1" applyFont="1" applyFill="1" applyBorder="1" applyAlignment="1" applyProtection="1">
      <alignment horizontal="center" vertical="justify" wrapText="1"/>
      <protection hidden="1"/>
    </xf>
    <xf numFmtId="164" fontId="33" fillId="6" borderId="38" xfId="1" applyNumberFormat="1" applyFont="1" applyFill="1" applyBorder="1" applyAlignment="1" applyProtection="1">
      <alignment horizontal="right" vertical="justify" wrapText="1"/>
      <protection hidden="1"/>
    </xf>
    <xf numFmtId="49" fontId="34" fillId="0" borderId="1" xfId="1" applyNumberFormat="1" applyFont="1" applyFill="1" applyBorder="1" applyAlignment="1" applyProtection="1">
      <alignment vertical="justify" wrapText="1"/>
      <protection hidden="1"/>
    </xf>
    <xf numFmtId="49" fontId="32" fillId="0" borderId="35" xfId="1" applyNumberFormat="1" applyFont="1" applyFill="1" applyBorder="1" applyAlignment="1" applyProtection="1">
      <alignment vertical="justify" wrapText="1"/>
      <protection hidden="1"/>
    </xf>
    <xf numFmtId="164" fontId="35" fillId="0" borderId="47" xfId="1" applyNumberFormat="1" applyFont="1" applyFill="1" applyBorder="1" applyAlignment="1" applyProtection="1">
      <alignment vertical="justify" wrapText="1"/>
      <protection hidden="1"/>
    </xf>
    <xf numFmtId="0" fontId="11" fillId="0" borderId="2" xfId="1" applyNumberFormat="1" applyFont="1" applyFill="1" applyBorder="1" applyAlignment="1" applyProtection="1">
      <alignment vertical="justify"/>
      <protection hidden="1"/>
    </xf>
    <xf numFmtId="169" fontId="12" fillId="2" borderId="10" xfId="1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1" xfId="1" applyNumberFormat="1" applyFont="1" applyFill="1" applyBorder="1" applyAlignment="1" applyProtection="1">
      <alignment horizontal="right" vertical="justify"/>
      <protection hidden="1"/>
    </xf>
    <xf numFmtId="0" fontId="9" fillId="0" borderId="9" xfId="1" applyNumberFormat="1" applyFont="1" applyFill="1" applyBorder="1" applyAlignment="1" applyProtection="1">
      <alignment vertical="justify"/>
      <protection hidden="1"/>
    </xf>
    <xf numFmtId="0" fontId="9" fillId="0" borderId="0" xfId="1" applyFont="1" applyAlignment="1">
      <alignment vertical="justify"/>
    </xf>
    <xf numFmtId="0" fontId="9" fillId="0" borderId="0" xfId="22" applyFont="1" applyFill="1" applyProtection="1"/>
    <xf numFmtId="0" fontId="9" fillId="0" borderId="0" xfId="22" applyFont="1" applyFill="1" applyAlignment="1" applyProtection="1"/>
    <xf numFmtId="173" fontId="9" fillId="0" borderId="0" xfId="27" applyNumberFormat="1" applyFont="1" applyFill="1" applyProtection="1"/>
    <xf numFmtId="0" fontId="9" fillId="0" borderId="0" xfId="22" applyFont="1" applyFill="1" applyProtection="1">
      <protection locked="0"/>
    </xf>
    <xf numFmtId="0" fontId="9" fillId="0" borderId="0" xfId="22" applyFont="1"/>
    <xf numFmtId="0" fontId="9" fillId="0" borderId="0" xfId="22" applyFont="1" applyFill="1" applyAlignment="1" applyProtection="1">
      <alignment wrapText="1"/>
    </xf>
    <xf numFmtId="0" fontId="9" fillId="0" borderId="0" xfId="22" applyFont="1" applyFill="1" applyAlignment="1" applyProtection="1">
      <protection locked="0"/>
    </xf>
    <xf numFmtId="173" fontId="9" fillId="0" borderId="0" xfId="27" applyNumberFormat="1" applyFont="1" applyFill="1" applyAlignment="1" applyProtection="1">
      <alignment horizontal="center"/>
      <protection locked="0"/>
    </xf>
    <xf numFmtId="173" fontId="9" fillId="0" borderId="0" xfId="27" applyNumberFormat="1" applyFont="1" applyFill="1" applyAlignment="1" applyProtection="1">
      <alignment horizontal="right"/>
      <protection locked="0"/>
    </xf>
    <xf numFmtId="0" fontId="36" fillId="0" borderId="57" xfId="22" applyFont="1" applyBorder="1" applyAlignment="1">
      <alignment horizontal="center" vertical="center" wrapText="1"/>
    </xf>
    <xf numFmtId="0" fontId="36" fillId="0" borderId="58" xfId="22" applyFont="1" applyBorder="1" applyAlignment="1">
      <alignment horizontal="center" vertical="center" wrapText="1"/>
    </xf>
    <xf numFmtId="0" fontId="37" fillId="8" borderId="54" xfId="22" applyFont="1" applyFill="1" applyBorder="1" applyAlignment="1">
      <alignment horizontal="center" vertical="center" wrapText="1"/>
    </xf>
    <xf numFmtId="0" fontId="37" fillId="8" borderId="42" xfId="22" applyFont="1" applyFill="1" applyBorder="1" applyAlignment="1">
      <alignment horizontal="center" vertical="center" wrapText="1"/>
    </xf>
    <xf numFmtId="0" fontId="37" fillId="8" borderId="55" xfId="22" applyFont="1" applyFill="1" applyBorder="1" applyAlignment="1">
      <alignment horizontal="center" vertical="center" wrapText="1"/>
    </xf>
    <xf numFmtId="0" fontId="38" fillId="0" borderId="0" xfId="22" applyFont="1"/>
    <xf numFmtId="0" fontId="37" fillId="0" borderId="48" xfId="22" applyFont="1" applyBorder="1" applyAlignment="1">
      <alignment horizontal="center" vertical="center" wrapText="1"/>
    </xf>
    <xf numFmtId="0" fontId="37" fillId="0" borderId="24" xfId="22" applyFont="1" applyBorder="1" applyAlignment="1">
      <alignment horizontal="left" vertical="top" wrapText="1"/>
    </xf>
    <xf numFmtId="0" fontId="37" fillId="0" borderId="24" xfId="22" applyFont="1" applyBorder="1" applyAlignment="1">
      <alignment horizontal="center" wrapText="1"/>
    </xf>
    <xf numFmtId="0" fontId="37" fillId="0" borderId="44" xfId="22" applyFont="1" applyBorder="1" applyAlignment="1">
      <alignment horizontal="center" wrapText="1"/>
    </xf>
    <xf numFmtId="0" fontId="36" fillId="0" borderId="48" xfId="22" applyFont="1" applyBorder="1" applyAlignment="1">
      <alignment horizontal="center" vertical="center" wrapText="1"/>
    </xf>
    <xf numFmtId="0" fontId="36" fillId="0" borderId="24" xfId="22" applyFont="1" applyBorder="1" applyAlignment="1">
      <alignment horizontal="left" vertical="top" wrapText="1"/>
    </xf>
    <xf numFmtId="0" fontId="36" fillId="0" borderId="24" xfId="22" applyFont="1" applyBorder="1" applyAlignment="1">
      <alignment horizontal="center" wrapText="1"/>
    </xf>
    <xf numFmtId="0" fontId="36" fillId="0" borderId="44" xfId="22" applyFont="1" applyBorder="1" applyAlignment="1">
      <alignment horizontal="center" wrapText="1"/>
    </xf>
    <xf numFmtId="49" fontId="38" fillId="3" borderId="48" xfId="22" applyNumberFormat="1" applyFont="1" applyFill="1" applyBorder="1" applyAlignment="1" applyProtection="1">
      <alignment horizontal="center"/>
    </xf>
    <xf numFmtId="0" fontId="38" fillId="3" borderId="24" xfId="22" applyNumberFormat="1" applyFont="1" applyFill="1" applyBorder="1" applyAlignment="1" applyProtection="1">
      <alignment horizontal="left" vertical="center" wrapText="1"/>
    </xf>
    <xf numFmtId="49" fontId="9" fillId="3" borderId="48" xfId="22" applyNumberFormat="1" applyFont="1" applyFill="1" applyBorder="1" applyAlignment="1" applyProtection="1">
      <alignment horizontal="center"/>
    </xf>
    <xf numFmtId="0" fontId="9" fillId="3" borderId="24" xfId="22" applyNumberFormat="1" applyFont="1" applyFill="1" applyBorder="1" applyAlignment="1" applyProtection="1">
      <alignment horizontal="left" vertical="center" wrapText="1"/>
    </xf>
    <xf numFmtId="49" fontId="9" fillId="0" borderId="48" xfId="22" applyNumberFormat="1" applyFont="1" applyFill="1" applyBorder="1" applyAlignment="1" applyProtection="1">
      <alignment horizontal="center"/>
    </xf>
    <xf numFmtId="0" fontId="9" fillId="0" borderId="24" xfId="22" applyNumberFormat="1" applyFont="1" applyFill="1" applyBorder="1" applyAlignment="1" applyProtection="1">
      <alignment horizontal="left" vertical="center" wrapText="1"/>
    </xf>
    <xf numFmtId="0" fontId="37" fillId="8" borderId="48" xfId="22" applyFont="1" applyFill="1" applyBorder="1" applyAlignment="1">
      <alignment horizontal="center" vertical="center" wrapText="1"/>
    </xf>
    <xf numFmtId="0" fontId="37" fillId="8" borderId="24" xfId="22" applyFont="1" applyFill="1" applyBorder="1" applyAlignment="1">
      <alignment horizontal="left" vertical="center" wrapText="1"/>
    </xf>
    <xf numFmtId="0" fontId="37" fillId="8" borderId="24" xfId="22" applyFont="1" applyFill="1" applyBorder="1" applyAlignment="1">
      <alignment horizontal="center" vertical="center" wrapText="1"/>
    </xf>
    <xf numFmtId="0" fontId="39" fillId="0" borderId="24" xfId="22" applyFont="1" applyBorder="1" applyAlignment="1">
      <alignment horizontal="left" vertical="top" wrapText="1"/>
    </xf>
    <xf numFmtId="0" fontId="39" fillId="0" borderId="24" xfId="22" applyFont="1" applyBorder="1" applyAlignment="1">
      <alignment horizontal="center" wrapText="1"/>
    </xf>
    <xf numFmtId="0" fontId="39" fillId="0" borderId="44" xfId="22" applyFont="1" applyBorder="1" applyAlignment="1">
      <alignment horizontal="center" wrapText="1"/>
    </xf>
    <xf numFmtId="49" fontId="9" fillId="0" borderId="48" xfId="22" applyNumberFormat="1" applyFont="1" applyBorder="1" applyAlignment="1" applyProtection="1">
      <alignment horizontal="center"/>
    </xf>
    <xf numFmtId="0" fontId="9" fillId="0" borderId="24" xfId="22" applyFont="1" applyBorder="1" applyAlignment="1">
      <alignment horizontal="left" vertical="top" wrapText="1"/>
    </xf>
    <xf numFmtId="0" fontId="9" fillId="3" borderId="24" xfId="18" applyFont="1" applyFill="1" applyBorder="1" applyAlignment="1">
      <alignment vertical="top" wrapText="1"/>
    </xf>
    <xf numFmtId="0" fontId="39" fillId="0" borderId="48" xfId="22" applyFont="1" applyBorder="1" applyAlignment="1">
      <alignment horizontal="center" vertical="center" wrapText="1"/>
    </xf>
    <xf numFmtId="0" fontId="36" fillId="0" borderId="51" xfId="22" applyFont="1" applyBorder="1" applyAlignment="1">
      <alignment horizontal="center" vertical="center" wrapText="1"/>
    </xf>
    <xf numFmtId="0" fontId="37" fillId="0" borderId="33" xfId="22" applyFont="1" applyBorder="1" applyAlignment="1">
      <alignment wrapText="1"/>
    </xf>
    <xf numFmtId="0" fontId="37" fillId="0" borderId="33" xfId="22" applyFont="1" applyBorder="1" applyAlignment="1">
      <alignment horizontal="center" wrapText="1"/>
    </xf>
    <xf numFmtId="0" fontId="37" fillId="0" borderId="50" xfId="22" applyFont="1" applyBorder="1" applyAlignment="1">
      <alignment horizontal="center" wrapText="1"/>
    </xf>
    <xf numFmtId="0" fontId="9" fillId="0" borderId="0" xfId="22" applyFont="1" applyAlignment="1">
      <alignment vertical="center"/>
    </xf>
    <xf numFmtId="0" fontId="27" fillId="0" borderId="0" xfId="18" applyAlignment="1">
      <alignment vertical="center"/>
    </xf>
    <xf numFmtId="0" fontId="27" fillId="0" borderId="0" xfId="18" applyAlignment="1">
      <alignment vertical="top"/>
    </xf>
    <xf numFmtId="0" fontId="35" fillId="0" borderId="24" xfId="18" applyFont="1" applyFill="1" applyBorder="1" applyAlignment="1">
      <alignment horizontal="center" vertical="top" wrapText="1"/>
    </xf>
    <xf numFmtId="49" fontId="40" fillId="3" borderId="24" xfId="18" applyNumberFormat="1" applyFont="1" applyFill="1" applyBorder="1" applyAlignment="1">
      <alignment horizontal="left" vertical="center"/>
    </xf>
    <xf numFmtId="0" fontId="40" fillId="3" borderId="24" xfId="18" applyFont="1" applyFill="1" applyBorder="1" applyAlignment="1">
      <alignment horizontal="left" vertical="center" wrapText="1"/>
    </xf>
    <xf numFmtId="0" fontId="40" fillId="3" borderId="24" xfId="18" applyFont="1" applyFill="1" applyBorder="1" applyAlignment="1">
      <alignment vertical="top" wrapText="1"/>
    </xf>
    <xf numFmtId="0" fontId="27" fillId="3" borderId="0" xfId="18" applyFill="1"/>
    <xf numFmtId="49" fontId="40" fillId="0" borderId="24" xfId="18" applyNumberFormat="1" applyFont="1" applyFill="1" applyBorder="1" applyAlignment="1">
      <alignment horizontal="left" vertical="center"/>
    </xf>
    <xf numFmtId="0" fontId="40" fillId="0" borderId="24" xfId="18" applyFont="1" applyFill="1" applyBorder="1" applyAlignment="1">
      <alignment horizontal="left" vertical="center" wrapText="1"/>
    </xf>
    <xf numFmtId="0" fontId="40" fillId="0" borderId="24" xfId="18" applyFont="1" applyFill="1" applyBorder="1" applyAlignment="1">
      <alignment vertical="top" wrapText="1"/>
    </xf>
    <xf numFmtId="49" fontId="41" fillId="0" borderId="24" xfId="19" applyNumberFormat="1" applyFont="1" applyFill="1" applyBorder="1" applyAlignment="1">
      <alignment horizontal="left" vertical="center" wrapText="1"/>
    </xf>
    <xf numFmtId="0" fontId="41" fillId="0" borderId="24" xfId="19" applyFont="1" applyFill="1" applyBorder="1" applyAlignment="1">
      <alignment horizontal="justify" vertical="center" wrapText="1"/>
    </xf>
    <xf numFmtId="0" fontId="40" fillId="0" borderId="0" xfId="18" applyFont="1" applyAlignment="1">
      <alignment wrapText="1"/>
    </xf>
    <xf numFmtId="0" fontId="40" fillId="0" borderId="0" xfId="18" applyFont="1" applyAlignment="1">
      <alignment horizontal="center" vertical="center" wrapText="1"/>
    </xf>
    <xf numFmtId="0" fontId="40" fillId="0" borderId="0" xfId="18" applyFont="1" applyAlignment="1">
      <alignment horizontal="center" wrapText="1"/>
    </xf>
    <xf numFmtId="0" fontId="7" fillId="0" borderId="24" xfId="18" applyFont="1" applyBorder="1" applyAlignment="1">
      <alignment horizontal="center" vertical="center" wrapText="1"/>
    </xf>
    <xf numFmtId="0" fontId="7" fillId="0" borderId="24" xfId="18" applyFont="1" applyBorder="1" applyAlignment="1">
      <alignment horizontal="center" vertical="top" wrapText="1"/>
    </xf>
    <xf numFmtId="0" fontId="7" fillId="0" borderId="24" xfId="18" applyFont="1" applyBorder="1" applyAlignment="1">
      <alignment horizontal="center" vertical="center"/>
    </xf>
    <xf numFmtId="0" fontId="7" fillId="3" borderId="24" xfId="18" applyFont="1" applyFill="1" applyBorder="1" applyAlignment="1">
      <alignment horizontal="left" vertical="center" wrapText="1"/>
    </xf>
    <xf numFmtId="0" fontId="7" fillId="3" borderId="24" xfId="18" applyFont="1" applyFill="1" applyBorder="1" applyAlignment="1">
      <alignment vertical="top" wrapText="1"/>
    </xf>
    <xf numFmtId="0" fontId="7" fillId="0" borderId="24" xfId="18" applyFont="1" applyFill="1" applyBorder="1" applyAlignment="1">
      <alignment horizontal="left" vertical="center" wrapText="1"/>
    </xf>
    <xf numFmtId="0" fontId="7" fillId="0" borderId="24" xfId="18" applyFont="1" applyFill="1" applyBorder="1" applyAlignment="1">
      <alignment vertical="top" wrapText="1"/>
    </xf>
    <xf numFmtId="49" fontId="42" fillId="0" borderId="24" xfId="19" applyNumberFormat="1" applyFont="1" applyFill="1" applyBorder="1" applyAlignment="1">
      <alignment horizontal="left" vertical="center" wrapText="1"/>
    </xf>
    <xf numFmtId="0" fontId="42" fillId="0" borderId="24" xfId="19" applyFont="1" applyFill="1" applyBorder="1" applyAlignment="1">
      <alignment horizontal="justify" vertical="center" wrapText="1"/>
    </xf>
    <xf numFmtId="0" fontId="7" fillId="0" borderId="0" xfId="18" applyFont="1"/>
    <xf numFmtId="49" fontId="5" fillId="0" borderId="36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24" xfId="24" applyNumberFormat="1" applyFont="1" applyBorder="1" applyAlignment="1" applyProtection="1">
      <alignment horizontal="center" vertical="center"/>
      <protection locked="0"/>
    </xf>
    <xf numFmtId="165" fontId="12" fillId="0" borderId="12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48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4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  <protection locked="0"/>
    </xf>
    <xf numFmtId="167" fontId="5" fillId="0" borderId="38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39" xfId="1" applyNumberFormat="1" applyFont="1" applyFill="1" applyBorder="1" applyAlignment="1" applyProtection="1">
      <alignment horizontal="center" vertical="justify" wrapText="1"/>
      <protection hidden="1"/>
    </xf>
    <xf numFmtId="168" fontId="5" fillId="0" borderId="40" xfId="1" applyNumberFormat="1" applyFont="1" applyFill="1" applyBorder="1" applyAlignment="1" applyProtection="1">
      <alignment horizontal="center" vertical="justify" wrapText="1"/>
      <protection hidden="1"/>
    </xf>
    <xf numFmtId="167" fontId="5" fillId="0" borderId="40" xfId="1" applyNumberFormat="1" applyFont="1" applyFill="1" applyBorder="1" applyAlignment="1" applyProtection="1">
      <alignment horizontal="center" vertical="justify" wrapText="1"/>
      <protection hidden="1"/>
    </xf>
    <xf numFmtId="1" fontId="5" fillId="0" borderId="40" xfId="1" applyNumberFormat="1" applyFont="1" applyFill="1" applyBorder="1" applyAlignment="1" applyProtection="1">
      <alignment horizontal="center" vertical="justify" wrapText="1"/>
      <protection hidden="1"/>
    </xf>
    <xf numFmtId="166" fontId="5" fillId="0" borderId="40" xfId="1" applyNumberFormat="1" applyFont="1" applyFill="1" applyBorder="1" applyAlignment="1" applyProtection="1">
      <alignment horizontal="center" vertical="justify" wrapText="1"/>
      <protection hidden="1"/>
    </xf>
    <xf numFmtId="165" fontId="5" fillId="0" borderId="40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38" xfId="1" applyNumberFormat="1" applyFont="1" applyFill="1" applyBorder="1" applyAlignment="1" applyProtection="1">
      <alignment horizontal="right" vertical="justify" wrapText="1"/>
      <protection hidden="1"/>
    </xf>
    <xf numFmtId="174" fontId="9" fillId="0" borderId="24" xfId="24" applyNumberFormat="1" applyFont="1" applyFill="1" applyBorder="1" applyProtection="1"/>
    <xf numFmtId="0" fontId="36" fillId="0" borderId="44" xfId="21" applyFont="1" applyBorder="1" applyAlignment="1">
      <alignment horizontal="center" wrapText="1"/>
    </xf>
    <xf numFmtId="174" fontId="9" fillId="3" borderId="24" xfId="24" applyNumberFormat="1" applyFont="1" applyFill="1" applyBorder="1" applyProtection="1"/>
    <xf numFmtId="174" fontId="9" fillId="0" borderId="24" xfId="24" applyNumberFormat="1" applyFont="1" applyFill="1" applyBorder="1" applyProtection="1">
      <protection locked="0"/>
    </xf>
    <xf numFmtId="0" fontId="35" fillId="0" borderId="24" xfId="18" applyFont="1" applyFill="1" applyBorder="1" applyAlignment="1">
      <alignment horizontal="center" vertical="center" wrapText="1"/>
    </xf>
    <xf numFmtId="170" fontId="7" fillId="0" borderId="48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42" fillId="0" borderId="26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2" fillId="0" borderId="19" xfId="0" applyFont="1" applyBorder="1" applyAlignment="1">
      <alignment horizontal="right" vertical="top" wrapText="1"/>
    </xf>
    <xf numFmtId="0" fontId="42" fillId="0" borderId="2" xfId="0" applyFont="1" applyBorder="1" applyAlignment="1">
      <alignment horizontal="justify" wrapText="1"/>
    </xf>
    <xf numFmtId="0" fontId="42" fillId="0" borderId="16" xfId="0" applyFont="1" applyBorder="1" applyAlignment="1">
      <alignment horizontal="justify" wrapText="1"/>
    </xf>
    <xf numFmtId="0" fontId="47" fillId="0" borderId="13" xfId="0" applyFont="1" applyBorder="1" applyAlignment="1">
      <alignment horizontal="justify" wrapText="1"/>
    </xf>
    <xf numFmtId="0" fontId="42" fillId="0" borderId="15" xfId="0" applyFont="1" applyBorder="1" applyAlignment="1">
      <alignment horizontal="justify" wrapText="1"/>
    </xf>
    <xf numFmtId="0" fontId="47" fillId="0" borderId="0" xfId="0" applyFont="1" applyBorder="1" applyAlignment="1">
      <alignment vertical="top" wrapText="1"/>
    </xf>
    <xf numFmtId="0" fontId="7" fillId="0" borderId="56" xfId="18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5" xfId="0" applyFont="1" applyBorder="1" applyAlignment="1">
      <alignment horizontal="justify" vertical="top" wrapText="1"/>
    </xf>
    <xf numFmtId="0" fontId="42" fillId="0" borderId="13" xfId="0" applyFont="1" applyBorder="1" applyAlignment="1">
      <alignment horizontal="justify" vertical="top" wrapText="1"/>
    </xf>
    <xf numFmtId="0" fontId="37" fillId="0" borderId="0" xfId="0" applyFont="1"/>
    <xf numFmtId="0" fontId="42" fillId="0" borderId="15" xfId="0" applyFont="1" applyBorder="1" applyAlignment="1">
      <alignment vertical="top" wrapText="1"/>
    </xf>
    <xf numFmtId="0" fontId="41" fillId="0" borderId="13" xfId="0" applyFont="1" applyBorder="1" applyAlignment="1">
      <alignment horizontal="center" wrapText="1"/>
    </xf>
    <xf numFmtId="0" fontId="41" fillId="0" borderId="15" xfId="0" applyFont="1" applyBorder="1" applyAlignment="1">
      <alignment horizontal="justify" wrapText="1"/>
    </xf>
    <xf numFmtId="0" fontId="40" fillId="0" borderId="24" xfId="18" applyFont="1" applyFill="1" applyBorder="1" applyAlignment="1">
      <alignment horizontal="center" vertical="center" wrapText="1"/>
    </xf>
    <xf numFmtId="0" fontId="40" fillId="0" borderId="24" xfId="18" applyFont="1" applyFill="1" applyBorder="1" applyAlignment="1">
      <alignment horizontal="justify" vertical="center" wrapText="1"/>
    </xf>
    <xf numFmtId="0" fontId="49" fillId="0" borderId="15" xfId="0" applyFont="1" applyBorder="1" applyAlignment="1">
      <alignment horizontal="justify" wrapText="1"/>
    </xf>
    <xf numFmtId="0" fontId="41" fillId="0" borderId="15" xfId="0" applyFont="1" applyBorder="1" applyAlignment="1">
      <alignment wrapText="1"/>
    </xf>
    <xf numFmtId="0" fontId="41" fillId="0" borderId="26" xfId="0" applyFont="1" applyBorder="1" applyAlignment="1">
      <alignment horizontal="center" wrapText="1"/>
    </xf>
    <xf numFmtId="0" fontId="41" fillId="0" borderId="19" xfId="0" applyFont="1" applyBorder="1" applyAlignment="1">
      <alignment horizontal="justify" wrapText="1"/>
    </xf>
    <xf numFmtId="0" fontId="41" fillId="0" borderId="19" xfId="0" applyFont="1" applyBorder="1" applyAlignment="1">
      <alignment wrapText="1"/>
    </xf>
    <xf numFmtId="0" fontId="41" fillId="0" borderId="19" xfId="0" applyFont="1" applyBorder="1" applyAlignment="1">
      <alignment horizontal="center" wrapText="1"/>
    </xf>
    <xf numFmtId="170" fontId="15" fillId="0" borderId="48" xfId="1" applyNumberFormat="1" applyFont="1" applyFill="1" applyBorder="1" applyAlignment="1" applyProtection="1">
      <alignment horizontal="left" vertical="top" wrapText="1"/>
      <protection hidden="1"/>
    </xf>
    <xf numFmtId="165" fontId="15" fillId="0" borderId="24" xfId="1" applyNumberFormat="1" applyFont="1" applyFill="1" applyBorder="1" applyAlignment="1" applyProtection="1">
      <alignment horizontal="center" vertical="center"/>
      <protection hidden="1"/>
    </xf>
    <xf numFmtId="165" fontId="15" fillId="0" borderId="23" xfId="1" applyNumberFormat="1" applyFont="1" applyFill="1" applyBorder="1" applyAlignment="1" applyProtection="1">
      <alignment horizontal="center" vertical="center"/>
      <protection hidden="1"/>
    </xf>
    <xf numFmtId="168" fontId="5" fillId="7" borderId="40" xfId="1" applyNumberFormat="1" applyFont="1" applyFill="1" applyBorder="1" applyAlignment="1" applyProtection="1">
      <alignment horizontal="center" vertical="justify" wrapText="1"/>
      <protection hidden="1"/>
    </xf>
    <xf numFmtId="167" fontId="5" fillId="7" borderId="40" xfId="1" applyNumberFormat="1" applyFont="1" applyFill="1" applyBorder="1" applyAlignment="1" applyProtection="1">
      <alignment horizontal="center" vertical="justify" wrapText="1"/>
      <protection hidden="1"/>
    </xf>
    <xf numFmtId="1" fontId="5" fillId="7" borderId="40" xfId="1" applyNumberFormat="1" applyFont="1" applyFill="1" applyBorder="1" applyAlignment="1" applyProtection="1">
      <alignment horizontal="center" vertical="justify" wrapText="1"/>
      <protection hidden="1"/>
    </xf>
    <xf numFmtId="166" fontId="5" fillId="7" borderId="40" xfId="1" applyNumberFormat="1" applyFont="1" applyFill="1" applyBorder="1" applyAlignment="1" applyProtection="1">
      <alignment horizontal="center" vertical="justify" wrapText="1"/>
      <protection hidden="1"/>
    </xf>
    <xf numFmtId="165" fontId="5" fillId="7" borderId="25" xfId="1" applyNumberFormat="1" applyFont="1" applyFill="1" applyBorder="1" applyAlignment="1" applyProtection="1">
      <alignment horizontal="center" vertical="justify" wrapText="1"/>
      <protection hidden="1"/>
    </xf>
    <xf numFmtId="165" fontId="5" fillId="7" borderId="40" xfId="1" applyNumberFormat="1" applyFont="1" applyFill="1" applyBorder="1" applyAlignment="1" applyProtection="1">
      <alignment horizontal="center" vertical="justify" wrapText="1"/>
      <protection hidden="1"/>
    </xf>
    <xf numFmtId="168" fontId="15" fillId="0" borderId="25" xfId="1" applyNumberFormat="1" applyFont="1" applyFill="1" applyBorder="1" applyAlignment="1" applyProtection="1">
      <alignment horizontal="center" vertical="center"/>
      <protection hidden="1"/>
    </xf>
    <xf numFmtId="1" fontId="15" fillId="0" borderId="24" xfId="1" applyNumberFormat="1" applyFont="1" applyFill="1" applyBorder="1" applyAlignment="1" applyProtection="1">
      <alignment horizontal="center" vertical="center"/>
      <protection hidden="1"/>
    </xf>
    <xf numFmtId="166" fontId="1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Border="1" applyAlignment="1" applyProtection="1">
      <alignment vertical="center" wrapText="1"/>
      <protection hidden="1"/>
    </xf>
    <xf numFmtId="165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4" fontId="7" fillId="4" borderId="29" xfId="1" applyNumberFormat="1" applyFont="1" applyFill="1" applyBorder="1" applyAlignment="1" applyProtection="1">
      <alignment horizontal="right" vertical="center"/>
      <protection hidden="1"/>
    </xf>
    <xf numFmtId="164" fontId="7" fillId="4" borderId="31" xfId="1" applyNumberFormat="1" applyFont="1" applyFill="1" applyBorder="1" applyAlignment="1" applyProtection="1">
      <alignment horizontal="right" vertical="center"/>
      <protection hidden="1"/>
    </xf>
    <xf numFmtId="165" fontId="20" fillId="0" borderId="28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9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4" xfId="8" applyNumberFormat="1" applyFont="1" applyFill="1" applyBorder="1" applyAlignment="1" applyProtection="1">
      <alignment horizontal="left" vertical="center" wrapText="1"/>
      <protection hidden="1"/>
    </xf>
    <xf numFmtId="165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15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0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horizontal="center" vertical="justify" wrapText="1"/>
      <protection hidden="1"/>
    </xf>
    <xf numFmtId="164" fontId="5" fillId="4" borderId="24" xfId="1" applyNumberFormat="1" applyFont="1" applyFill="1" applyBorder="1" applyAlignment="1" applyProtection="1">
      <alignment horizontal="right" vertical="justify" wrapText="1"/>
      <protection hidden="1"/>
    </xf>
    <xf numFmtId="164" fontId="35" fillId="4" borderId="23" xfId="1" applyNumberFormat="1" applyFont="1" applyFill="1" applyBorder="1" applyAlignment="1" applyProtection="1">
      <alignment horizontal="right" vertical="justify" wrapText="1"/>
      <protection hidden="1"/>
    </xf>
    <xf numFmtId="164" fontId="35" fillId="4" borderId="24" xfId="1" applyNumberFormat="1" applyFont="1" applyFill="1" applyBorder="1" applyAlignment="1" applyProtection="1">
      <alignment horizontal="right" vertical="justify" wrapText="1"/>
      <protection hidden="1"/>
    </xf>
    <xf numFmtId="167" fontId="35" fillId="0" borderId="23" xfId="1" applyNumberFormat="1" applyFont="1" applyFill="1" applyBorder="1" applyAlignment="1" applyProtection="1">
      <alignment horizontal="center" vertical="justify" wrapText="1"/>
      <protection hidden="1"/>
    </xf>
    <xf numFmtId="167" fontId="35" fillId="0" borderId="24" xfId="1" applyNumberFormat="1" applyFont="1" applyFill="1" applyBorder="1" applyAlignment="1" applyProtection="1">
      <alignment horizontal="center" vertical="justify" wrapText="1"/>
      <protection hidden="1"/>
    </xf>
    <xf numFmtId="168" fontId="35" fillId="0" borderId="36" xfId="1" applyNumberFormat="1" applyFont="1" applyFill="1" applyBorder="1" applyAlignment="1" applyProtection="1">
      <alignment horizontal="center" vertical="justify" wrapText="1"/>
      <protection hidden="1"/>
    </xf>
    <xf numFmtId="165" fontId="15" fillId="0" borderId="28" xfId="8" applyNumberFormat="1" applyFont="1" applyFill="1" applyBorder="1" applyAlignment="1" applyProtection="1">
      <alignment horizontal="left" vertical="center" wrapText="1"/>
      <protection hidden="1"/>
    </xf>
    <xf numFmtId="167" fontId="15" fillId="0" borderId="23" xfId="8" applyNumberFormat="1" applyFont="1" applyFill="1" applyBorder="1" applyAlignment="1" applyProtection="1">
      <alignment horizontal="center" vertical="center"/>
      <protection hidden="1"/>
    </xf>
    <xf numFmtId="167" fontId="15" fillId="0" borderId="24" xfId="8" applyNumberFormat="1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/>
    </xf>
    <xf numFmtId="164" fontId="5" fillId="4" borderId="29" xfId="1" applyNumberFormat="1" applyFont="1" applyFill="1" applyBorder="1" applyAlignment="1" applyProtection="1">
      <alignment horizontal="right" vertical="justify" wrapText="1"/>
      <protection hidden="1"/>
    </xf>
    <xf numFmtId="167" fontId="35" fillId="0" borderId="38" xfId="1" applyNumberFormat="1" applyFont="1" applyFill="1" applyBorder="1" applyAlignment="1" applyProtection="1">
      <alignment horizontal="center" vertical="justify" wrapText="1"/>
      <protection hidden="1"/>
    </xf>
    <xf numFmtId="167" fontId="35" fillId="0" borderId="39" xfId="1" applyNumberFormat="1" applyFont="1" applyFill="1" applyBorder="1" applyAlignment="1" applyProtection="1">
      <alignment horizontal="center" vertical="justify" wrapText="1"/>
      <protection hidden="1"/>
    </xf>
    <xf numFmtId="168" fontId="35" fillId="0" borderId="40" xfId="1" applyNumberFormat="1" applyFont="1" applyFill="1" applyBorder="1" applyAlignment="1" applyProtection="1">
      <alignment horizontal="center" vertical="justify" wrapText="1"/>
      <protection hidden="1"/>
    </xf>
    <xf numFmtId="167" fontId="35" fillId="0" borderId="40" xfId="1" applyNumberFormat="1" applyFont="1" applyFill="1" applyBorder="1" applyAlignment="1" applyProtection="1">
      <alignment horizontal="center" vertical="justify" wrapText="1"/>
      <protection hidden="1"/>
    </xf>
    <xf numFmtId="1" fontId="35" fillId="0" borderId="40" xfId="1" applyNumberFormat="1" applyFont="1" applyFill="1" applyBorder="1" applyAlignment="1" applyProtection="1">
      <alignment horizontal="center" vertical="justify" wrapText="1"/>
      <protection hidden="1"/>
    </xf>
    <xf numFmtId="166" fontId="35" fillId="0" borderId="40" xfId="1" applyNumberFormat="1" applyFont="1" applyFill="1" applyBorder="1" applyAlignment="1" applyProtection="1">
      <alignment horizontal="center" vertical="justify" wrapText="1"/>
      <protection hidden="1"/>
    </xf>
    <xf numFmtId="165" fontId="35" fillId="4" borderId="25" xfId="1" applyNumberFormat="1" applyFont="1" applyFill="1" applyBorder="1" applyAlignment="1" applyProtection="1">
      <alignment horizontal="center" vertical="justify" wrapText="1"/>
      <protection hidden="1"/>
    </xf>
    <xf numFmtId="165" fontId="35" fillId="0" borderId="40" xfId="1" applyNumberFormat="1" applyFont="1" applyFill="1" applyBorder="1" applyAlignment="1" applyProtection="1">
      <alignment horizontal="center" vertical="justify" wrapText="1"/>
      <protection hidden="1"/>
    </xf>
    <xf numFmtId="164" fontId="35" fillId="4" borderId="38" xfId="1" applyNumberFormat="1" applyFont="1" applyFill="1" applyBorder="1" applyAlignment="1" applyProtection="1">
      <alignment horizontal="right" vertical="justify" wrapText="1"/>
      <protection hidden="1"/>
    </xf>
    <xf numFmtId="167" fontId="35" fillId="7" borderId="38" xfId="1" applyNumberFormat="1" applyFont="1" applyFill="1" applyBorder="1" applyAlignment="1" applyProtection="1">
      <alignment horizontal="center" vertical="justify" wrapText="1"/>
      <protection hidden="1"/>
    </xf>
    <xf numFmtId="167" fontId="35" fillId="7" borderId="39" xfId="1" applyNumberFormat="1" applyFont="1" applyFill="1" applyBorder="1" applyAlignment="1" applyProtection="1">
      <alignment horizontal="center" vertical="justify" wrapText="1"/>
      <protection hidden="1"/>
    </xf>
    <xf numFmtId="164" fontId="35" fillId="7" borderId="38" xfId="1" applyNumberFormat="1" applyFont="1" applyFill="1" applyBorder="1" applyAlignment="1" applyProtection="1">
      <alignment horizontal="right" vertical="justify" wrapText="1"/>
      <protection hidden="1"/>
    </xf>
    <xf numFmtId="164" fontId="4" fillId="0" borderId="40" xfId="1" applyNumberFormat="1" applyFont="1" applyFill="1" applyBorder="1" applyAlignment="1" applyProtection="1">
      <alignment horizontal="right" vertical="center"/>
      <protection hidden="1"/>
    </xf>
    <xf numFmtId="166" fontId="5" fillId="0" borderId="59" xfId="1" applyNumberFormat="1" applyFont="1" applyFill="1" applyBorder="1" applyAlignment="1" applyProtection="1">
      <alignment horizontal="center" vertical="justify" wrapText="1"/>
      <protection hidden="1"/>
    </xf>
    <xf numFmtId="0" fontId="9" fillId="0" borderId="39" xfId="0" applyFont="1" applyFill="1" applyBorder="1" applyAlignment="1" applyProtection="1">
      <alignment horizontal="center"/>
    </xf>
    <xf numFmtId="0" fontId="3" fillId="0" borderId="36" xfId="1" applyNumberFormat="1" applyFont="1" applyFill="1" applyBorder="1" applyAlignment="1" applyProtection="1">
      <alignment horizontal="right" vertical="center"/>
      <protection hidden="1"/>
    </xf>
    <xf numFmtId="0" fontId="1" fillId="0" borderId="36" xfId="1" applyNumberFormat="1" applyFont="1" applyFill="1" applyBorder="1" applyAlignment="1" applyProtection="1">
      <protection hidden="1"/>
    </xf>
    <xf numFmtId="0" fontId="1" fillId="0" borderId="25" xfId="1" applyBorder="1"/>
    <xf numFmtId="165" fontId="15" fillId="0" borderId="24" xfId="1" applyNumberFormat="1" applyFont="1" applyFill="1" applyBorder="1" applyAlignment="1" applyProtection="1">
      <alignment horizontal="left" vertical="center" wrapText="1"/>
      <protection hidden="1"/>
    </xf>
    <xf numFmtId="165" fontId="23" fillId="0" borderId="2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9" xfId="1" applyNumberFormat="1" applyFont="1" applyFill="1" applyBorder="1" applyAlignment="1" applyProtection="1">
      <alignment horizontal="left" vertical="top" wrapText="1"/>
      <protection hidden="1"/>
    </xf>
    <xf numFmtId="169" fontId="7" fillId="0" borderId="42" xfId="1" applyNumberFormat="1" applyFont="1" applyFill="1" applyBorder="1" applyAlignment="1" applyProtection="1">
      <alignment horizontal="left" vertical="top" wrapText="1"/>
      <protection hidden="1"/>
    </xf>
    <xf numFmtId="164" fontId="35" fillId="0" borderId="23" xfId="1" applyNumberFormat="1" applyFont="1" applyFill="1" applyBorder="1" applyAlignment="1" applyProtection="1">
      <alignment horizontal="right" vertical="justify" wrapText="1"/>
      <protection hidden="1"/>
    </xf>
    <xf numFmtId="167" fontId="35" fillId="0" borderId="36" xfId="1" applyNumberFormat="1" applyFont="1" applyFill="1" applyBorder="1" applyAlignment="1" applyProtection="1">
      <alignment horizontal="center" vertical="justify" wrapText="1"/>
      <protection hidden="1"/>
    </xf>
    <xf numFmtId="1" fontId="35" fillId="0" borderId="36" xfId="1" applyNumberFormat="1" applyFont="1" applyFill="1" applyBorder="1" applyAlignment="1" applyProtection="1">
      <alignment horizontal="center" vertical="justify" wrapText="1"/>
      <protection hidden="1"/>
    </xf>
    <xf numFmtId="166" fontId="35" fillId="0" borderId="25" xfId="1" applyNumberFormat="1" applyFont="1" applyFill="1" applyBorder="1" applyAlignment="1" applyProtection="1">
      <alignment horizontal="center" vertical="justify" wrapText="1"/>
      <protection hidden="1"/>
    </xf>
    <xf numFmtId="167" fontId="15" fillId="0" borderId="40" xfId="1" applyNumberFormat="1" applyFont="1" applyFill="1" applyBorder="1" applyAlignment="1" applyProtection="1">
      <alignment horizontal="center" vertical="center"/>
      <protection hidden="1"/>
    </xf>
    <xf numFmtId="1" fontId="15" fillId="0" borderId="40" xfId="1" applyNumberFormat="1" applyFont="1" applyFill="1" applyBorder="1" applyAlignment="1" applyProtection="1">
      <alignment horizontal="center" vertical="center"/>
      <protection hidden="1"/>
    </xf>
    <xf numFmtId="166" fontId="15" fillId="0" borderId="40" xfId="1" applyNumberFormat="1" applyFont="1" applyFill="1" applyBorder="1" applyAlignment="1" applyProtection="1">
      <alignment horizontal="center" vertical="center"/>
      <protection hidden="1"/>
    </xf>
    <xf numFmtId="1" fontId="15" fillId="0" borderId="36" xfId="1" applyNumberFormat="1" applyFont="1" applyFill="1" applyBorder="1" applyAlignment="1" applyProtection="1">
      <alignment horizontal="center" vertical="center"/>
      <protection hidden="1"/>
    </xf>
    <xf numFmtId="167" fontId="15" fillId="0" borderId="36" xfId="1" applyNumberFormat="1" applyFont="1" applyFill="1" applyBorder="1" applyAlignment="1" applyProtection="1">
      <alignment horizontal="center" vertical="center"/>
      <protection hidden="1"/>
    </xf>
    <xf numFmtId="166" fontId="15" fillId="0" borderId="36" xfId="1" applyNumberFormat="1" applyFont="1" applyFill="1" applyBorder="1" applyAlignment="1" applyProtection="1">
      <alignment horizontal="center" vertical="center"/>
      <protection hidden="1"/>
    </xf>
    <xf numFmtId="168" fontId="20" fillId="0" borderId="40" xfId="8" applyNumberFormat="1" applyFont="1" applyFill="1" applyBorder="1" applyAlignment="1" applyProtection="1">
      <alignment horizontal="center" vertical="center"/>
      <protection hidden="1"/>
    </xf>
    <xf numFmtId="165" fontId="20" fillId="0" borderId="28" xfId="8" applyNumberFormat="1" applyFont="1" applyFill="1" applyBorder="1" applyAlignment="1" applyProtection="1">
      <alignment horizontal="center" vertical="center"/>
      <protection hidden="1"/>
    </xf>
    <xf numFmtId="165" fontId="20" fillId="0" borderId="40" xfId="8" applyNumberFormat="1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23" xfId="1" applyNumberFormat="1" applyFont="1" applyFill="1" applyBorder="1" applyAlignment="1" applyProtection="1">
      <alignment horizontal="right" vertical="center"/>
      <protection hidden="1"/>
    </xf>
    <xf numFmtId="164" fontId="7" fillId="0" borderId="24" xfId="1" applyNumberFormat="1" applyFont="1" applyFill="1" applyBorder="1" applyAlignment="1" applyProtection="1">
      <alignment horizontal="right" vertical="center"/>
      <protection hidden="1"/>
    </xf>
    <xf numFmtId="49" fontId="35" fillId="0" borderId="36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25" xfId="1" applyNumberFormat="1" applyFont="1" applyFill="1" applyBorder="1" applyAlignment="1" applyProtection="1">
      <alignment horizontal="left" vertical="justify" wrapText="1"/>
      <protection hidden="1"/>
    </xf>
    <xf numFmtId="167" fontId="15" fillId="0" borderId="38" xfId="8" applyNumberFormat="1" applyFont="1" applyFill="1" applyBorder="1" applyAlignment="1" applyProtection="1">
      <alignment horizontal="center" vertical="center"/>
      <protection hidden="1"/>
    </xf>
    <xf numFmtId="167" fontId="15" fillId="0" borderId="39" xfId="8" applyNumberFormat="1" applyFont="1" applyFill="1" applyBorder="1" applyAlignment="1" applyProtection="1">
      <alignment horizontal="center" vertical="center"/>
      <protection hidden="1"/>
    </xf>
    <xf numFmtId="0" fontId="42" fillId="0" borderId="4" xfId="0" applyFont="1" applyBorder="1" applyAlignment="1">
      <alignment horizontal="justify" wrapText="1"/>
    </xf>
    <xf numFmtId="0" fontId="47" fillId="0" borderId="24" xfId="0" applyFont="1" applyBorder="1" applyAlignment="1">
      <alignment vertical="top" wrapText="1"/>
    </xf>
    <xf numFmtId="0" fontId="6" fillId="3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protection hidden="1"/>
    </xf>
    <xf numFmtId="49" fontId="5" fillId="6" borderId="43" xfId="1" applyNumberFormat="1" applyFont="1" applyFill="1" applyBorder="1" applyAlignment="1" applyProtection="1">
      <alignment horizontal="left" vertical="justify" wrapText="1"/>
      <protection hidden="1"/>
    </xf>
    <xf numFmtId="49" fontId="33" fillId="3" borderId="40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40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/>
    <xf numFmtId="0" fontId="6" fillId="0" borderId="0" xfId="1" applyNumberFormat="1" applyFont="1" applyFill="1" applyAlignment="1" applyProtection="1">
      <alignment horizontal="left"/>
      <protection hidden="1"/>
    </xf>
    <xf numFmtId="0" fontId="9" fillId="0" borderId="0" xfId="22" applyFont="1" applyFill="1" applyAlignment="1" applyProtection="1">
      <alignment horizontal="center"/>
    </xf>
    <xf numFmtId="0" fontId="9" fillId="0" borderId="0" xfId="22" applyFont="1" applyFill="1" applyAlignment="1" applyProtection="1">
      <alignment horizontal="center" wrapText="1"/>
    </xf>
    <xf numFmtId="0" fontId="42" fillId="0" borderId="4" xfId="0" applyFont="1" applyBorder="1" applyAlignment="1">
      <alignment horizontal="justify" wrapText="1"/>
    </xf>
    <xf numFmtId="0" fontId="42" fillId="0" borderId="26" xfId="0" applyFont="1" applyBorder="1" applyAlignment="1">
      <alignment horizontal="justify" wrapText="1"/>
    </xf>
    <xf numFmtId="0" fontId="42" fillId="0" borderId="5" xfId="0" applyFont="1" applyBorder="1" applyAlignment="1">
      <alignment horizontal="justify" wrapText="1"/>
    </xf>
    <xf numFmtId="0" fontId="7" fillId="0" borderId="0" xfId="18" applyFont="1" applyAlignment="1">
      <alignment horizontal="center" wrapText="1"/>
    </xf>
    <xf numFmtId="0" fontId="45" fillId="0" borderId="14" xfId="0" applyFont="1" applyBorder="1" applyAlignment="1">
      <alignment horizontal="justify" wrapText="1"/>
    </xf>
    <xf numFmtId="0" fontId="45" fillId="0" borderId="15" xfId="0" applyFont="1" applyBorder="1" applyAlignment="1">
      <alignment horizontal="justify" wrapText="1"/>
    </xf>
    <xf numFmtId="0" fontId="7" fillId="0" borderId="63" xfId="18" applyFont="1" applyBorder="1" applyAlignment="1">
      <alignment horizontal="center" vertical="top" wrapText="1"/>
    </xf>
    <xf numFmtId="0" fontId="7" fillId="0" borderId="34" xfId="18" applyFont="1" applyBorder="1" applyAlignment="1">
      <alignment horizontal="center" vertical="top" wrapText="1"/>
    </xf>
    <xf numFmtId="0" fontId="7" fillId="0" borderId="54" xfId="18" applyFont="1" applyBorder="1" applyAlignment="1">
      <alignment horizontal="center"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46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0" fontId="48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15" fillId="0" borderId="20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center" wrapText="1"/>
    </xf>
    <xf numFmtId="0" fontId="47" fillId="0" borderId="4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15" fillId="0" borderId="24" xfId="18" applyFont="1" applyBorder="1" applyAlignment="1">
      <alignment horizontal="center" wrapText="1"/>
    </xf>
    <xf numFmtId="0" fontId="46" fillId="0" borderId="1" xfId="0" applyFont="1" applyBorder="1" applyAlignment="1">
      <alignment horizontal="center" vertical="top" wrapText="1"/>
    </xf>
    <xf numFmtId="0" fontId="35" fillId="0" borderId="24" xfId="18" applyFont="1" applyFill="1" applyBorder="1" applyAlignment="1">
      <alignment horizontal="center" vertical="center" wrapText="1"/>
    </xf>
    <xf numFmtId="0" fontId="40" fillId="0" borderId="62" xfId="18" applyFont="1" applyFill="1" applyBorder="1" applyAlignment="1">
      <alignment horizontal="center" vertical="center" wrapText="1"/>
    </xf>
    <xf numFmtId="0" fontId="5" fillId="0" borderId="62" xfId="18" applyFont="1" applyFill="1" applyBorder="1" applyAlignment="1">
      <alignment horizontal="center" vertical="center" wrapText="1"/>
    </xf>
    <xf numFmtId="0" fontId="9" fillId="0" borderId="0" xfId="22" applyFont="1" applyFill="1" applyAlignment="1" applyProtection="1">
      <alignment horizontal="center" vertical="center"/>
    </xf>
    <xf numFmtId="0" fontId="9" fillId="0" borderId="0" xfId="22" applyFont="1" applyFill="1" applyAlignment="1" applyProtection="1">
      <alignment horizontal="center" vertical="center"/>
      <protection locked="0"/>
    </xf>
    <xf numFmtId="0" fontId="20" fillId="0" borderId="0" xfId="18" applyFont="1" applyFill="1" applyAlignment="1" applyProtection="1">
      <alignment horizontal="center"/>
    </xf>
    <xf numFmtId="173" fontId="14" fillId="0" borderId="0" xfId="25" applyNumberFormat="1" applyFont="1" applyFill="1" applyBorder="1" applyAlignment="1" applyProtection="1">
      <alignment horizontal="center" vertical="center"/>
    </xf>
    <xf numFmtId="173" fontId="14" fillId="0" borderId="0" xfId="25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Alignment="1" applyProtection="1">
      <alignment horizontal="center"/>
      <protection hidden="1"/>
    </xf>
    <xf numFmtId="49" fontId="5" fillId="0" borderId="36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25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36" xfId="1" applyNumberFormat="1" applyFont="1" applyFill="1" applyBorder="1" applyAlignment="1" applyProtection="1">
      <alignment vertical="justify" wrapText="1"/>
      <protection hidden="1"/>
    </xf>
    <xf numFmtId="49" fontId="5" fillId="0" borderId="25" xfId="1" applyNumberFormat="1" applyFont="1" applyFill="1" applyBorder="1" applyAlignment="1" applyProtection="1">
      <alignment vertical="justify" wrapText="1"/>
      <protection hidden="1"/>
    </xf>
    <xf numFmtId="49" fontId="5" fillId="0" borderId="48" xfId="1" applyNumberFormat="1" applyFont="1" applyFill="1" applyBorder="1" applyAlignment="1" applyProtection="1">
      <alignment horizontal="left" vertical="justify" wrapText="1"/>
      <protection hidden="1"/>
    </xf>
    <xf numFmtId="49" fontId="5" fillId="7" borderId="4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alignment horizontal="center"/>
      <protection hidden="1"/>
    </xf>
    <xf numFmtId="49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61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54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48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36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25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48" xfId="1" applyNumberFormat="1" applyFont="1" applyFill="1" applyBorder="1" applyAlignment="1" applyProtection="1">
      <alignment horizontal="left" vertical="justify" wrapText="1"/>
      <protection hidden="1"/>
    </xf>
    <xf numFmtId="49" fontId="5" fillId="0" borderId="12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36" xfId="1" applyNumberFormat="1" applyFont="1" applyFill="1" applyBorder="1" applyAlignment="1" applyProtection="1">
      <alignment horizontal="center" vertical="justify" wrapText="1"/>
      <protection hidden="1"/>
    </xf>
    <xf numFmtId="49" fontId="5" fillId="0" borderId="25" xfId="1" applyNumberFormat="1" applyFont="1" applyFill="1" applyBorder="1" applyAlignment="1" applyProtection="1">
      <alignment horizontal="center" vertical="justify" wrapText="1"/>
      <protection hidden="1"/>
    </xf>
    <xf numFmtId="49" fontId="35" fillId="0" borderId="14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46" xfId="1" applyNumberFormat="1" applyFont="1" applyFill="1" applyBorder="1" applyAlignment="1" applyProtection="1">
      <alignment horizontal="left" vertical="justify" wrapText="1"/>
      <protection hidden="1"/>
    </xf>
    <xf numFmtId="49" fontId="35" fillId="0" borderId="60" xfId="1" applyNumberFormat="1" applyFont="1" applyFill="1" applyBorder="1" applyAlignment="1" applyProtection="1">
      <alignment horizontal="left" vertical="justify" wrapText="1"/>
      <protection hidden="1"/>
    </xf>
    <xf numFmtId="49" fontId="5" fillId="6" borderId="63" xfId="1" applyNumberFormat="1" applyFont="1" applyFill="1" applyBorder="1" applyAlignment="1" applyProtection="1">
      <alignment horizontal="left" vertical="justify" wrapText="1"/>
      <protection hidden="1"/>
    </xf>
    <xf numFmtId="49" fontId="33" fillId="3" borderId="36" xfId="1" applyNumberFormat="1" applyFont="1" applyFill="1" applyBorder="1" applyAlignment="1" applyProtection="1">
      <alignment horizontal="left" vertical="justify" wrapText="1"/>
      <protection hidden="1"/>
    </xf>
    <xf numFmtId="49" fontId="33" fillId="3" borderId="25" xfId="1" applyNumberFormat="1" applyFont="1" applyFill="1" applyBorder="1" applyAlignment="1" applyProtection="1">
      <alignment horizontal="left" vertical="justify" wrapText="1"/>
      <protection hidden="1"/>
    </xf>
    <xf numFmtId="167" fontId="33" fillId="6" borderId="49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32" xfId="1" applyNumberFormat="1" applyFont="1" applyFill="1" applyBorder="1" applyAlignment="1" applyProtection="1">
      <alignment horizontal="center" vertical="justify" wrapText="1"/>
      <protection hidden="1"/>
    </xf>
    <xf numFmtId="167" fontId="33" fillId="6" borderId="64" xfId="1" applyNumberFormat="1" applyFont="1" applyFill="1" applyBorder="1" applyAlignment="1" applyProtection="1">
      <alignment horizontal="center" vertical="justify" wrapText="1"/>
      <protection hidden="1"/>
    </xf>
    <xf numFmtId="165" fontId="7" fillId="0" borderId="24" xfId="1" applyNumberFormat="1" applyFont="1" applyFill="1" applyBorder="1" applyAlignment="1" applyProtection="1">
      <alignment horizontal="center" vertical="center"/>
      <protection hidden="1"/>
    </xf>
    <xf numFmtId="165" fontId="7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top" wrapText="1"/>
      <protection hidden="1"/>
    </xf>
    <xf numFmtId="170" fontId="7" fillId="0" borderId="12" xfId="1" applyNumberFormat="1" applyFont="1" applyFill="1" applyBorder="1" applyAlignment="1" applyProtection="1">
      <alignment horizontal="left" vertical="top" wrapText="1"/>
      <protection hidden="1"/>
    </xf>
    <xf numFmtId="165" fontId="15" fillId="0" borderId="24" xfId="1" applyNumberFormat="1" applyFont="1" applyFill="1" applyBorder="1" applyAlignment="1" applyProtection="1">
      <alignment horizontal="center" vertical="center"/>
      <protection hidden="1"/>
    </xf>
    <xf numFmtId="165" fontId="1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70" fontId="15" fillId="0" borderId="48" xfId="1" applyNumberFormat="1" applyFont="1" applyFill="1" applyBorder="1" applyAlignment="1" applyProtection="1">
      <alignment horizontal="left" vertical="top" wrapText="1"/>
      <protection hidden="1"/>
    </xf>
    <xf numFmtId="170" fontId="15" fillId="0" borderId="12" xfId="1" applyNumberFormat="1" applyFont="1" applyFill="1" applyBorder="1" applyAlignment="1" applyProtection="1">
      <alignment horizontal="left" vertical="top" wrapText="1"/>
      <protection hidden="1"/>
    </xf>
    <xf numFmtId="173" fontId="5" fillId="0" borderId="23" xfId="24" applyNumberFormat="1" applyFont="1" applyBorder="1" applyAlignment="1" applyProtection="1">
      <alignment horizontal="center" vertical="center"/>
      <protection locked="0"/>
    </xf>
    <xf numFmtId="173" fontId="5" fillId="0" borderId="11" xfId="24" applyNumberFormat="1" applyFont="1" applyBorder="1" applyAlignment="1" applyProtection="1">
      <alignment horizontal="center" vertical="center"/>
      <protection locked="0"/>
    </xf>
    <xf numFmtId="0" fontId="17" fillId="0" borderId="4" xfId="1" applyNumberFormat="1" applyFont="1" applyFill="1" applyBorder="1" applyAlignment="1" applyProtection="1">
      <alignment horizontal="center" vertical="center"/>
      <protection hidden="1"/>
    </xf>
    <xf numFmtId="170" fontId="15" fillId="0" borderId="61" xfId="1" applyNumberFormat="1" applyFont="1" applyFill="1" applyBorder="1" applyAlignment="1" applyProtection="1">
      <alignment horizontal="left" vertical="top" wrapText="1"/>
      <protection hidden="1"/>
    </xf>
    <xf numFmtId="170" fontId="15" fillId="0" borderId="7" xfId="1" applyNumberFormat="1" applyFont="1" applyFill="1" applyBorder="1" applyAlignment="1" applyProtection="1">
      <alignment horizontal="left" vertical="top" wrapText="1"/>
      <protection hidden="1"/>
    </xf>
    <xf numFmtId="165" fontId="15" fillId="0" borderId="21" xfId="1" applyNumberFormat="1" applyFont="1" applyFill="1" applyBorder="1" applyAlignment="1" applyProtection="1">
      <alignment horizontal="center" vertical="center"/>
      <protection hidden="1"/>
    </xf>
    <xf numFmtId="165" fontId="15" fillId="0" borderId="20" xfId="1" applyNumberFormat="1" applyFont="1" applyFill="1" applyBorder="1" applyAlignment="1" applyProtection="1">
      <alignment horizontal="center" vertical="center"/>
      <protection hidden="1"/>
    </xf>
    <xf numFmtId="0" fontId="17" fillId="0" borderId="17" xfId="1" applyNumberFormat="1" applyFont="1" applyFill="1" applyBorder="1" applyAlignment="1" applyProtection="1">
      <alignment horizontal="center" vertical="center"/>
      <protection hidden="1"/>
    </xf>
    <xf numFmtId="0" fontId="17" fillId="0" borderId="18" xfId="1" applyNumberFormat="1" applyFont="1" applyFill="1" applyBorder="1" applyAlignment="1" applyProtection="1">
      <alignment horizontal="center" vertical="center"/>
      <protection hidden="1"/>
    </xf>
    <xf numFmtId="164" fontId="19" fillId="0" borderId="23" xfId="1" applyNumberFormat="1" applyFont="1" applyFill="1" applyBorder="1" applyAlignment="1" applyProtection="1">
      <alignment horizontal="center"/>
      <protection hidden="1"/>
    </xf>
    <xf numFmtId="164" fontId="19" fillId="0" borderId="25" xfId="1" applyNumberFormat="1" applyFont="1" applyFill="1" applyBorder="1" applyAlignment="1" applyProtection="1">
      <alignment horizontal="center"/>
      <protection hidden="1"/>
    </xf>
    <xf numFmtId="168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39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15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50" fillId="0" borderId="36" xfId="0" applyFont="1" applyBorder="1"/>
    <xf numFmtId="0" fontId="50" fillId="0" borderId="25" xfId="0" applyFont="1" applyBorder="1"/>
    <xf numFmtId="165" fontId="20" fillId="0" borderId="39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38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4" xfId="8" applyNumberFormat="1" applyFont="1" applyFill="1" applyBorder="1" applyAlignment="1" applyProtection="1">
      <alignment horizontal="left" vertical="center" wrapText="1"/>
      <protection hidden="1"/>
    </xf>
    <xf numFmtId="165" fontId="20" fillId="0" borderId="23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24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9" xfId="8" applyNumberFormat="1" applyFont="1" applyFill="1" applyBorder="1" applyAlignment="1" applyProtection="1">
      <alignment horizontal="left" vertical="center" wrapText="1"/>
      <protection hidden="1"/>
    </xf>
    <xf numFmtId="168" fontId="20" fillId="0" borderId="38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24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39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20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38" xfId="1" applyNumberFormat="1" applyFont="1" applyFill="1" applyBorder="1" applyAlignment="1" applyProtection="1">
      <alignment horizontal="left" vertical="center" wrapText="1"/>
      <protection hidden="1"/>
    </xf>
    <xf numFmtId="170" fontId="23" fillId="0" borderId="24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9" xfId="8" applyNumberFormat="1" applyFont="1" applyFill="1" applyBorder="1" applyAlignment="1" applyProtection="1">
      <alignment horizontal="left" vertical="center" wrapText="1"/>
      <protection hidden="1"/>
    </xf>
    <xf numFmtId="170" fontId="23" fillId="0" borderId="38" xfId="8" applyNumberFormat="1" applyFont="1" applyFill="1" applyBorder="1" applyAlignment="1" applyProtection="1">
      <alignment horizontal="left" vertical="center" wrapText="1"/>
      <protection hidden="1"/>
    </xf>
    <xf numFmtId="170" fontId="15" fillId="0" borderId="2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top" wrapText="1"/>
      <protection hidden="1"/>
    </xf>
    <xf numFmtId="169" fontId="7" fillId="0" borderId="24" xfId="1" applyNumberFormat="1" applyFont="1" applyFill="1" applyBorder="1" applyAlignment="1" applyProtection="1">
      <alignment horizontal="left" vertical="top" wrapText="1"/>
      <protection hidden="1"/>
    </xf>
    <xf numFmtId="168" fontId="26" fillId="0" borderId="24" xfId="1" applyNumberFormat="1" applyFont="1" applyFill="1" applyBorder="1" applyAlignment="1" applyProtection="1">
      <alignment horizontal="left" vertical="top" wrapText="1"/>
      <protection hidden="1"/>
    </xf>
    <xf numFmtId="168" fontId="7" fillId="0" borderId="24" xfId="1" applyNumberFormat="1" applyFont="1" applyFill="1" applyBorder="1" applyAlignment="1" applyProtection="1">
      <alignment horizontal="left" vertical="top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168" fontId="15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42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8" fontId="15" fillId="0" borderId="24" xfId="1" applyNumberFormat="1" applyFont="1" applyFill="1" applyBorder="1" applyAlignment="1" applyProtection="1">
      <alignment horizontal="left" vertical="top" wrapText="1"/>
      <protection hidden="1"/>
    </xf>
    <xf numFmtId="0" fontId="20" fillId="0" borderId="43" xfId="18" applyFont="1" applyBorder="1" applyAlignment="1">
      <alignment horizontal="right"/>
    </xf>
    <xf numFmtId="0" fontId="20" fillId="0" borderId="24" xfId="18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/>
    </xf>
    <xf numFmtId="0" fontId="9" fillId="0" borderId="0" xfId="21" applyFont="1" applyFill="1" applyAlignment="1" applyProtection="1">
      <alignment horizontal="left" wrapText="1"/>
    </xf>
    <xf numFmtId="0" fontId="20" fillId="0" borderId="0" xfId="18" applyFont="1" applyAlignment="1">
      <alignment horizontal="center" wrapText="1"/>
    </xf>
    <xf numFmtId="0" fontId="20" fillId="0" borderId="0" xfId="18" applyFont="1" applyAlignment="1">
      <alignment horizontal="left" vertical="top" wrapText="1"/>
    </xf>
    <xf numFmtId="0" fontId="20" fillId="0" borderId="24" xfId="18" applyFont="1" applyBorder="1" applyAlignment="1">
      <alignment horizontal="center" vertical="top" wrapText="1"/>
    </xf>
    <xf numFmtId="0" fontId="20" fillId="0" borderId="0" xfId="18" applyFont="1" applyAlignment="1">
      <alignment horizontal="center"/>
    </xf>
    <xf numFmtId="0" fontId="20" fillId="0" borderId="0" xfId="18" applyFont="1" applyAlignment="1">
      <alignment horizontal="center" vertical="center" wrapText="1"/>
    </xf>
    <xf numFmtId="0" fontId="27" fillId="0" borderId="0" xfId="18" applyAlignment="1">
      <alignment horizontal="center"/>
    </xf>
  </cellXfs>
  <cellStyles count="28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18"/>
    <cellStyle name="Обычный 3 2" xfId="19"/>
    <cellStyle name="Обычный 3 3" xfId="20"/>
    <cellStyle name="Обычный 8" xfId="21"/>
    <cellStyle name="Обычный 8 2" xfId="22"/>
    <cellStyle name="Обычный_источники" xfId="23"/>
    <cellStyle name="Финансовый" xfId="24" builtinId="3"/>
    <cellStyle name="Финансовый 2" xfId="25"/>
    <cellStyle name="Финансовый 4" xfId="26"/>
    <cellStyle name="Финансовый 4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SheetLayoutView="100" workbookViewId="0">
      <selection activeCell="A5" sqref="A5:C5"/>
    </sheetView>
  </sheetViews>
  <sheetFormatPr defaultColWidth="9.140625" defaultRowHeight="12.75"/>
  <cols>
    <col min="1" max="1" width="29" style="499" customWidth="1"/>
    <col min="2" max="2" width="49.140625" style="328" customWidth="1"/>
    <col min="3" max="3" width="16.5703125" style="328" customWidth="1"/>
    <col min="4" max="4" width="5.42578125" style="328" customWidth="1"/>
    <col min="5" max="16384" width="9.140625" style="328"/>
  </cols>
  <sheetData>
    <row r="1" spans="1:4">
      <c r="B1" s="660" t="s">
        <v>693</v>
      </c>
      <c r="C1" s="660"/>
      <c r="D1" s="456"/>
    </row>
    <row r="2" spans="1:4">
      <c r="B2" s="660" t="s">
        <v>607</v>
      </c>
      <c r="C2" s="660"/>
      <c r="D2" s="456"/>
    </row>
    <row r="3" spans="1:4" ht="12.75" customHeight="1">
      <c r="B3" s="661" t="s">
        <v>608</v>
      </c>
      <c r="C3" s="661"/>
      <c r="D3" s="460"/>
    </row>
    <row r="4" spans="1:4">
      <c r="B4" s="660" t="s">
        <v>503</v>
      </c>
      <c r="C4" s="660"/>
      <c r="D4" s="456"/>
    </row>
    <row r="5" spans="1:4" ht="66.75" customHeight="1">
      <c r="A5" s="665" t="s">
        <v>54</v>
      </c>
      <c r="B5" s="665"/>
      <c r="C5" s="665"/>
      <c r="D5" s="511"/>
    </row>
    <row r="6" spans="1:4" ht="14.25" customHeight="1">
      <c r="A6" s="512"/>
      <c r="B6" s="513"/>
      <c r="C6" s="513"/>
      <c r="D6" s="513"/>
    </row>
    <row r="7" spans="1:4" ht="15.75">
      <c r="C7" s="523" t="s">
        <v>111</v>
      </c>
    </row>
    <row r="8" spans="1:4" ht="32.25" thickBot="1">
      <c r="A8" s="514" t="s">
        <v>112</v>
      </c>
      <c r="B8" s="515" t="s">
        <v>113</v>
      </c>
      <c r="C8" s="515" t="s">
        <v>114</v>
      </c>
    </row>
    <row r="9" spans="1:4" ht="16.5" thickBot="1">
      <c r="A9" s="671" t="s">
        <v>638</v>
      </c>
      <c r="B9" s="672"/>
      <c r="C9" s="673"/>
    </row>
    <row r="10" spans="1:4" ht="16.5" thickBot="1">
      <c r="A10" s="547" t="s">
        <v>639</v>
      </c>
      <c r="B10" s="548" t="s">
        <v>401</v>
      </c>
      <c r="C10" s="549">
        <v>15</v>
      </c>
    </row>
    <row r="11" spans="1:4" ht="19.5" thickBot="1">
      <c r="A11" s="666" t="s">
        <v>640</v>
      </c>
      <c r="B11" s="667"/>
      <c r="C11" s="515"/>
    </row>
    <row r="12" spans="1:4" ht="15.6" customHeight="1">
      <c r="A12" s="662" t="s">
        <v>641</v>
      </c>
      <c r="B12" s="662" t="s">
        <v>642</v>
      </c>
      <c r="C12" s="668">
        <v>0.59819999999999995</v>
      </c>
    </row>
    <row r="13" spans="1:4" ht="15.6" customHeight="1">
      <c r="A13" s="664"/>
      <c r="B13" s="664"/>
      <c r="C13" s="669"/>
    </row>
    <row r="14" spans="1:4" ht="15.6" customHeight="1">
      <c r="A14" s="664"/>
      <c r="B14" s="664"/>
      <c r="C14" s="669"/>
    </row>
    <row r="15" spans="1:4" ht="16.149999999999999" customHeight="1" thickBot="1">
      <c r="A15" s="663"/>
      <c r="B15" s="663"/>
      <c r="C15" s="670"/>
    </row>
    <row r="16" spans="1:4" ht="31.5">
      <c r="A16" s="662" t="s">
        <v>643</v>
      </c>
      <c r="B16" s="550" t="s">
        <v>644</v>
      </c>
      <c r="C16" s="668">
        <v>0.59819999999999995</v>
      </c>
    </row>
    <row r="17" spans="1:3" ht="15.75">
      <c r="A17" s="664"/>
      <c r="B17" s="550" t="s">
        <v>645</v>
      </c>
      <c r="C17" s="669"/>
    </row>
    <row r="18" spans="1:3" ht="16.5" thickBot="1">
      <c r="A18" s="663"/>
      <c r="B18" s="548" t="s">
        <v>646</v>
      </c>
      <c r="C18" s="670"/>
    </row>
    <row r="19" spans="1:3" ht="31.5">
      <c r="A19" s="662" t="s">
        <v>647</v>
      </c>
      <c r="B19" s="551" t="s">
        <v>648</v>
      </c>
      <c r="C19" s="668">
        <v>0.59819999999999995</v>
      </c>
    </row>
    <row r="20" spans="1:3" ht="16.5" thickBot="1">
      <c r="A20" s="663"/>
      <c r="B20" s="548" t="s">
        <v>649</v>
      </c>
      <c r="C20" s="670"/>
    </row>
    <row r="21" spans="1:3" ht="15.75">
      <c r="A21" s="662" t="s">
        <v>650</v>
      </c>
      <c r="B21" s="551" t="s">
        <v>651</v>
      </c>
      <c r="C21" s="668">
        <v>0.59819999999999995</v>
      </c>
    </row>
    <row r="22" spans="1:3" ht="15.75">
      <c r="A22" s="664"/>
      <c r="B22" s="550" t="s">
        <v>652</v>
      </c>
      <c r="C22" s="669"/>
    </row>
    <row r="23" spans="1:3" ht="15.75">
      <c r="A23" s="664"/>
      <c r="B23" s="550" t="s">
        <v>653</v>
      </c>
      <c r="C23" s="669"/>
    </row>
    <row r="24" spans="1:3" ht="15.75">
      <c r="A24" s="664"/>
      <c r="B24" s="550" t="s">
        <v>654</v>
      </c>
      <c r="C24" s="669"/>
    </row>
    <row r="25" spans="1:3" ht="16.5" thickBot="1">
      <c r="A25" s="663"/>
      <c r="B25" s="548" t="s">
        <v>655</v>
      </c>
      <c r="C25" s="670"/>
    </row>
    <row r="26" spans="1:3" ht="16.5" thickBot="1">
      <c r="A26" s="678" t="s">
        <v>656</v>
      </c>
      <c r="B26" s="679"/>
      <c r="C26" s="515"/>
    </row>
    <row r="27" spans="1:3" ht="16.5" thickBot="1">
      <c r="A27" s="552" t="s">
        <v>657</v>
      </c>
      <c r="B27" s="553" t="s">
        <v>424</v>
      </c>
      <c r="C27" s="515">
        <v>50</v>
      </c>
    </row>
    <row r="28" spans="1:3" ht="30.6" customHeight="1">
      <c r="A28" s="680" t="s">
        <v>658</v>
      </c>
      <c r="B28" s="680" t="s">
        <v>659</v>
      </c>
      <c r="C28" s="668">
        <v>45</v>
      </c>
    </row>
    <row r="29" spans="1:3" ht="16.149999999999999" customHeight="1" thickBot="1">
      <c r="A29" s="681"/>
      <c r="B29" s="681"/>
      <c r="C29" s="670"/>
    </row>
    <row r="30" spans="1:3" ht="16.149999999999999" customHeight="1" thickBot="1">
      <c r="A30" s="674" t="s">
        <v>660</v>
      </c>
      <c r="B30" s="675"/>
      <c r="C30" s="555"/>
    </row>
    <row r="31" spans="1:3" ht="76.900000000000006" customHeight="1" thickBot="1">
      <c r="A31" s="651" t="s">
        <v>661</v>
      </c>
      <c r="B31" s="553" t="s">
        <v>662</v>
      </c>
      <c r="C31" s="555">
        <v>100</v>
      </c>
    </row>
    <row r="32" spans="1:3" ht="103.15" customHeight="1">
      <c r="A32" s="652" t="s">
        <v>664</v>
      </c>
      <c r="B32" s="554" t="s">
        <v>663</v>
      </c>
      <c r="C32" s="515">
        <v>100</v>
      </c>
    </row>
    <row r="33" spans="1:3" ht="100.9" customHeight="1">
      <c r="A33" s="652" t="s">
        <v>665</v>
      </c>
      <c r="B33" s="652" t="s">
        <v>666</v>
      </c>
      <c r="C33" s="515">
        <v>100</v>
      </c>
    </row>
    <row r="34" spans="1:3" ht="16.149999999999999" customHeight="1" thickBot="1">
      <c r="A34" s="676" t="s">
        <v>667</v>
      </c>
      <c r="B34" s="677"/>
      <c r="C34" s="555"/>
    </row>
    <row r="35" spans="1:3" ht="98.45" customHeight="1" thickBot="1">
      <c r="A35" s="556" t="s">
        <v>668</v>
      </c>
      <c r="B35" s="553" t="s">
        <v>669</v>
      </c>
      <c r="C35" s="555">
        <v>100</v>
      </c>
    </row>
    <row r="36" spans="1:3" ht="96.6" customHeight="1" thickBot="1">
      <c r="A36" s="556" t="s">
        <v>670</v>
      </c>
      <c r="B36" s="553" t="s">
        <v>669</v>
      </c>
      <c r="C36" s="555">
        <v>100</v>
      </c>
    </row>
    <row r="37" spans="1:3" ht="111" customHeight="1" thickBot="1">
      <c r="A37" s="557" t="s">
        <v>671</v>
      </c>
      <c r="B37" s="558" t="s">
        <v>672</v>
      </c>
      <c r="C37" s="555">
        <v>100</v>
      </c>
    </row>
    <row r="38" spans="1:3" ht="111" customHeight="1" thickBot="1">
      <c r="A38" s="557" t="s">
        <v>673</v>
      </c>
      <c r="B38" s="558" t="s">
        <v>674</v>
      </c>
      <c r="C38" s="555">
        <v>100</v>
      </c>
    </row>
    <row r="39" spans="1:3" ht="51.6" customHeight="1">
      <c r="A39" s="674" t="s">
        <v>675</v>
      </c>
      <c r="B39" s="675"/>
      <c r="C39" s="555"/>
    </row>
    <row r="40" spans="1:3" ht="54" customHeight="1">
      <c r="A40" s="554" t="s">
        <v>676</v>
      </c>
      <c r="B40" s="554" t="s">
        <v>677</v>
      </c>
      <c r="C40" s="555">
        <v>100</v>
      </c>
    </row>
    <row r="41" spans="1:3" ht="45.6" customHeight="1" thickBot="1">
      <c r="A41" s="676" t="s">
        <v>678</v>
      </c>
      <c r="B41" s="676"/>
      <c r="C41" s="555"/>
    </row>
    <row r="42" spans="1:3" ht="69" customHeight="1" thickBot="1">
      <c r="A42" s="559" t="s">
        <v>679</v>
      </c>
      <c r="B42" s="558" t="s">
        <v>680</v>
      </c>
      <c r="C42" s="555">
        <v>100</v>
      </c>
    </row>
    <row r="43" spans="1:3" ht="30.6" customHeight="1" thickBot="1">
      <c r="A43" s="556" t="s">
        <v>681</v>
      </c>
      <c r="B43" s="558" t="s">
        <v>682</v>
      </c>
      <c r="C43" s="555">
        <v>100</v>
      </c>
    </row>
    <row r="44" spans="1:3" ht="53.45" customHeight="1" thickBot="1">
      <c r="A44" s="556" t="s">
        <v>683</v>
      </c>
      <c r="B44" s="558" t="s">
        <v>684</v>
      </c>
      <c r="C44" s="555">
        <v>100</v>
      </c>
    </row>
    <row r="45" spans="1:3" ht="56.45" customHeight="1" thickBot="1">
      <c r="A45" s="556" t="s">
        <v>685</v>
      </c>
      <c r="B45" s="558" t="s">
        <v>686</v>
      </c>
      <c r="C45" s="555">
        <v>100</v>
      </c>
    </row>
    <row r="46" spans="1:3" ht="108.6" customHeight="1" thickBot="1">
      <c r="A46" s="557" t="s">
        <v>687</v>
      </c>
      <c r="B46" s="558" t="s">
        <v>473</v>
      </c>
      <c r="C46" s="555">
        <v>100</v>
      </c>
    </row>
    <row r="47" spans="1:3" ht="145.9" customHeight="1" thickBot="1">
      <c r="A47" s="557" t="s">
        <v>688</v>
      </c>
      <c r="B47" s="558" t="s">
        <v>689</v>
      </c>
      <c r="C47" s="555">
        <v>50</v>
      </c>
    </row>
    <row r="48" spans="1:3" ht="79.900000000000006" customHeight="1" thickBot="1">
      <c r="A48" s="557" t="s">
        <v>690</v>
      </c>
      <c r="B48" s="558" t="s">
        <v>691</v>
      </c>
      <c r="C48" s="555">
        <v>100</v>
      </c>
    </row>
    <row r="49" spans="1:3" ht="82.9" customHeight="1" thickBot="1">
      <c r="A49" s="556" t="s">
        <v>704</v>
      </c>
      <c r="B49" s="558" t="s">
        <v>477</v>
      </c>
      <c r="C49" s="555">
        <v>100</v>
      </c>
    </row>
    <row r="50" spans="1:3" ht="79.900000000000006" customHeight="1" thickBot="1">
      <c r="A50" s="556" t="s">
        <v>705</v>
      </c>
      <c r="B50" s="558" t="s">
        <v>483</v>
      </c>
      <c r="C50" s="555">
        <v>100</v>
      </c>
    </row>
    <row r="51" spans="1:3" ht="110.45" customHeight="1" thickBot="1">
      <c r="A51" s="556" t="s">
        <v>706</v>
      </c>
      <c r="B51" s="558" t="s">
        <v>707</v>
      </c>
      <c r="C51" s="555">
        <v>100</v>
      </c>
    </row>
    <row r="52" spans="1:3" ht="49.15" customHeight="1" thickBot="1">
      <c r="A52" s="556" t="s">
        <v>708</v>
      </c>
      <c r="B52" s="558" t="s">
        <v>711</v>
      </c>
      <c r="C52" s="555">
        <v>100</v>
      </c>
    </row>
    <row r="53" spans="1:3" ht="98.45" customHeight="1" thickBot="1">
      <c r="A53" s="556" t="s">
        <v>712</v>
      </c>
      <c r="B53" s="558" t="s">
        <v>713</v>
      </c>
      <c r="C53" s="555">
        <v>100</v>
      </c>
    </row>
    <row r="54" spans="1:3" ht="16.149999999999999" customHeight="1" thickBot="1">
      <c r="A54" s="560" t="s">
        <v>714</v>
      </c>
      <c r="B54" s="554"/>
      <c r="C54" s="555"/>
    </row>
    <row r="55" spans="1:3" ht="48" customHeight="1" thickBot="1">
      <c r="A55" s="556" t="s">
        <v>715</v>
      </c>
      <c r="B55" s="558" t="s">
        <v>0</v>
      </c>
      <c r="C55" s="555">
        <v>100</v>
      </c>
    </row>
    <row r="56" spans="1:3" ht="37.15" customHeight="1" thickBot="1">
      <c r="A56" s="674" t="s">
        <v>1</v>
      </c>
      <c r="B56" s="675"/>
      <c r="C56" s="555"/>
    </row>
    <row r="57" spans="1:3" ht="64.900000000000006" customHeight="1" thickBot="1">
      <c r="A57" s="556" t="s">
        <v>2</v>
      </c>
      <c r="B57" s="558" t="s">
        <v>3</v>
      </c>
      <c r="C57" s="555">
        <v>100</v>
      </c>
    </row>
    <row r="58" spans="1:3" ht="45.6" customHeight="1" thickBot="1">
      <c r="A58" s="556" t="s">
        <v>4</v>
      </c>
      <c r="B58" s="558" t="s">
        <v>5</v>
      </c>
      <c r="C58" s="555">
        <v>100</v>
      </c>
    </row>
    <row r="59" spans="1:3" ht="47.45" customHeight="1" thickBot="1">
      <c r="A59" s="556" t="s">
        <v>6</v>
      </c>
      <c r="B59" s="558" t="s">
        <v>492</v>
      </c>
      <c r="C59" s="555">
        <v>100</v>
      </c>
    </row>
    <row r="60" spans="1:3" ht="40.9" customHeight="1" thickBot="1">
      <c r="A60" s="556" t="s">
        <v>7</v>
      </c>
      <c r="B60" s="558" t="s">
        <v>496</v>
      </c>
      <c r="C60" s="555">
        <v>100</v>
      </c>
    </row>
    <row r="61" spans="1:3" ht="36" customHeight="1" thickBot="1">
      <c r="A61" s="674" t="s">
        <v>8</v>
      </c>
      <c r="B61" s="674"/>
      <c r="C61" s="555"/>
    </row>
    <row r="62" spans="1:3" ht="38.450000000000003" customHeight="1" thickBot="1">
      <c r="A62" s="559" t="s">
        <v>9</v>
      </c>
      <c r="B62" s="558" t="s">
        <v>10</v>
      </c>
      <c r="C62" s="555">
        <v>100</v>
      </c>
    </row>
    <row r="63" spans="1:3" ht="112.15" customHeight="1" thickBot="1">
      <c r="A63" s="557" t="s">
        <v>11</v>
      </c>
      <c r="B63" s="561" t="s">
        <v>12</v>
      </c>
      <c r="C63" s="555">
        <v>100</v>
      </c>
    </row>
    <row r="64" spans="1:3" ht="134.44999999999999" customHeight="1" thickBot="1">
      <c r="A64" s="556" t="s">
        <v>13</v>
      </c>
      <c r="B64" s="558" t="s">
        <v>518</v>
      </c>
      <c r="C64" s="555">
        <v>100</v>
      </c>
    </row>
    <row r="65" spans="1:3" ht="117.6" customHeight="1" thickBot="1">
      <c r="A65" s="556" t="s">
        <v>14</v>
      </c>
      <c r="B65" s="558" t="s">
        <v>15</v>
      </c>
      <c r="C65" s="555">
        <v>100</v>
      </c>
    </row>
    <row r="66" spans="1:3" ht="126" customHeight="1" thickBot="1">
      <c r="A66" s="556" t="s">
        <v>16</v>
      </c>
      <c r="B66" s="558" t="s">
        <v>17</v>
      </c>
      <c r="C66" s="555">
        <v>100</v>
      </c>
    </row>
    <row r="67" spans="1:3" ht="88.9" customHeight="1" thickBot="1">
      <c r="A67" s="559" t="s">
        <v>18</v>
      </c>
      <c r="B67" s="558" t="s">
        <v>19</v>
      </c>
      <c r="C67" s="555">
        <v>100</v>
      </c>
    </row>
    <row r="68" spans="1:3" ht="85.15" customHeight="1" thickBot="1">
      <c r="A68" s="559" t="s">
        <v>20</v>
      </c>
      <c r="B68" s="558" t="s">
        <v>21</v>
      </c>
      <c r="C68" s="555">
        <v>100</v>
      </c>
    </row>
    <row r="69" spans="1:3" ht="42.6" customHeight="1" thickBot="1">
      <c r="A69" s="559" t="s">
        <v>22</v>
      </c>
      <c r="B69" s="558" t="s">
        <v>23</v>
      </c>
      <c r="C69" s="555">
        <v>100</v>
      </c>
    </row>
    <row r="70" spans="1:3" ht="82.9" customHeight="1" thickBot="1">
      <c r="A70" s="559" t="s">
        <v>24</v>
      </c>
      <c r="B70" s="558" t="s">
        <v>524</v>
      </c>
      <c r="C70" s="555">
        <v>100</v>
      </c>
    </row>
    <row r="71" spans="1:3" ht="16.149999999999999" customHeight="1" thickBot="1">
      <c r="A71" s="674" t="s">
        <v>25</v>
      </c>
      <c r="B71" s="675"/>
      <c r="C71" s="555"/>
    </row>
    <row r="72" spans="1:3" ht="49.15" customHeight="1" thickBot="1">
      <c r="A72" s="559" t="s">
        <v>26</v>
      </c>
      <c r="B72" s="558" t="s">
        <v>27</v>
      </c>
      <c r="C72" s="555">
        <v>100</v>
      </c>
    </row>
    <row r="73" spans="1:3" ht="16.149999999999999" customHeight="1" thickBot="1">
      <c r="A73" s="674" t="s">
        <v>28</v>
      </c>
      <c r="B73" s="674"/>
      <c r="C73" s="555"/>
    </row>
    <row r="74" spans="1:3" ht="47.45" customHeight="1" thickBot="1">
      <c r="A74" s="559" t="s">
        <v>29</v>
      </c>
      <c r="B74" s="558" t="s">
        <v>30</v>
      </c>
      <c r="C74" s="555">
        <v>100</v>
      </c>
    </row>
    <row r="75" spans="1:3" ht="72" customHeight="1" thickBot="1">
      <c r="A75" s="559" t="s">
        <v>31</v>
      </c>
      <c r="B75" s="558" t="s">
        <v>32</v>
      </c>
      <c r="C75" s="555">
        <v>100</v>
      </c>
    </row>
    <row r="76" spans="1:3" ht="97.9" customHeight="1" thickBot="1">
      <c r="A76" s="559" t="s">
        <v>33</v>
      </c>
      <c r="B76" s="558" t="s">
        <v>34</v>
      </c>
      <c r="C76" s="555">
        <v>100</v>
      </c>
    </row>
    <row r="77" spans="1:3" ht="73.900000000000006" customHeight="1" thickBot="1">
      <c r="A77" s="557" t="s">
        <v>35</v>
      </c>
      <c r="B77" s="558" t="s">
        <v>36</v>
      </c>
      <c r="C77" s="555">
        <v>100</v>
      </c>
    </row>
    <row r="78" spans="1:3" ht="81" customHeight="1" thickBot="1">
      <c r="A78" s="556" t="s">
        <v>37</v>
      </c>
      <c r="B78" s="558" t="s">
        <v>38</v>
      </c>
      <c r="C78" s="555">
        <v>100</v>
      </c>
    </row>
    <row r="79" spans="1:3" ht="74.45" customHeight="1" thickBot="1">
      <c r="A79" s="557" t="s">
        <v>39</v>
      </c>
      <c r="B79" s="558" t="s">
        <v>40</v>
      </c>
      <c r="C79" s="555">
        <v>100</v>
      </c>
    </row>
    <row r="80" spans="1:3" ht="82.9" customHeight="1" thickBot="1">
      <c r="A80" s="557" t="s">
        <v>41</v>
      </c>
      <c r="B80" s="558" t="s">
        <v>42</v>
      </c>
      <c r="C80" s="555">
        <v>100</v>
      </c>
    </row>
    <row r="81" spans="1:3" ht="94.9" customHeight="1" thickBot="1">
      <c r="A81" s="557" t="s">
        <v>43</v>
      </c>
      <c r="B81" s="558" t="s">
        <v>44</v>
      </c>
      <c r="C81" s="555">
        <v>100</v>
      </c>
    </row>
    <row r="82" spans="1:3" ht="49.15" customHeight="1" thickBot="1">
      <c r="A82" s="559" t="s">
        <v>45</v>
      </c>
      <c r="B82" s="558" t="s">
        <v>46</v>
      </c>
      <c r="C82" s="555">
        <v>100</v>
      </c>
    </row>
    <row r="83" spans="1:3" ht="24.6" customHeight="1" thickBot="1">
      <c r="A83" s="683" t="s">
        <v>47</v>
      </c>
      <c r="B83" s="683"/>
      <c r="C83" s="555"/>
    </row>
    <row r="84" spans="1:3" ht="37.9" customHeight="1" thickBot="1">
      <c r="A84" s="559" t="s">
        <v>48</v>
      </c>
      <c r="B84" s="558" t="s">
        <v>542</v>
      </c>
      <c r="C84" s="555">
        <v>100</v>
      </c>
    </row>
    <row r="85" spans="1:3" ht="79.900000000000006" customHeight="1" thickBot="1">
      <c r="A85" s="557" t="s">
        <v>49</v>
      </c>
      <c r="B85" s="558" t="s">
        <v>50</v>
      </c>
      <c r="C85" s="555">
        <v>100</v>
      </c>
    </row>
    <row r="86" spans="1:3" ht="35.450000000000003" customHeight="1" thickBot="1">
      <c r="A86" s="556" t="s">
        <v>51</v>
      </c>
      <c r="B86" s="558" t="s">
        <v>546</v>
      </c>
      <c r="C86" s="555">
        <v>100</v>
      </c>
    </row>
    <row r="87" spans="1:3" ht="36" customHeight="1" thickBot="1">
      <c r="A87" s="556" t="s">
        <v>52</v>
      </c>
      <c r="B87" s="558" t="s">
        <v>53</v>
      </c>
      <c r="C87" s="555">
        <v>100</v>
      </c>
    </row>
    <row r="88" spans="1:3" ht="34.5" customHeight="1">
      <c r="A88" s="682" t="s">
        <v>115</v>
      </c>
      <c r="B88" s="682"/>
      <c r="C88" s="682"/>
    </row>
    <row r="89" spans="1:3" ht="47.25">
      <c r="A89" s="517" t="s">
        <v>557</v>
      </c>
      <c r="B89" s="518" t="s">
        <v>611</v>
      </c>
      <c r="C89" s="516">
        <v>100</v>
      </c>
    </row>
    <row r="90" spans="1:3" ht="47.25">
      <c r="A90" s="517" t="s">
        <v>559</v>
      </c>
      <c r="B90" s="518" t="s">
        <v>612</v>
      </c>
      <c r="C90" s="516">
        <v>100</v>
      </c>
    </row>
    <row r="91" spans="1:3" ht="63">
      <c r="A91" s="517" t="s">
        <v>563</v>
      </c>
      <c r="B91" s="518" t="s">
        <v>564</v>
      </c>
      <c r="C91" s="516">
        <v>100</v>
      </c>
    </row>
    <row r="92" spans="1:3" ht="94.5">
      <c r="A92" s="517" t="s">
        <v>613</v>
      </c>
      <c r="B92" s="518" t="s">
        <v>614</v>
      </c>
      <c r="C92" s="516">
        <v>100</v>
      </c>
    </row>
    <row r="93" spans="1:3" ht="78.75">
      <c r="A93" s="517" t="s">
        <v>615</v>
      </c>
      <c r="B93" s="518" t="s">
        <v>616</v>
      </c>
      <c r="C93" s="516">
        <v>100</v>
      </c>
    </row>
    <row r="94" spans="1:3" ht="22.5" customHeight="1">
      <c r="A94" s="517" t="s">
        <v>617</v>
      </c>
      <c r="B94" s="518" t="s">
        <v>618</v>
      </c>
      <c r="C94" s="516">
        <v>100</v>
      </c>
    </row>
    <row r="95" spans="1:3" ht="37.5" customHeight="1">
      <c r="A95" s="517" t="s">
        <v>619</v>
      </c>
      <c r="B95" s="518" t="s">
        <v>620</v>
      </c>
      <c r="C95" s="516">
        <v>100</v>
      </c>
    </row>
    <row r="96" spans="1:3" ht="63">
      <c r="A96" s="517" t="s">
        <v>573</v>
      </c>
      <c r="B96" s="518" t="s">
        <v>574</v>
      </c>
      <c r="C96" s="516">
        <v>100</v>
      </c>
    </row>
    <row r="97" spans="1:3" ht="47.25">
      <c r="A97" s="517" t="s">
        <v>569</v>
      </c>
      <c r="B97" s="518" t="s">
        <v>570</v>
      </c>
      <c r="C97" s="516">
        <v>100</v>
      </c>
    </row>
    <row r="98" spans="1:3" ht="21" customHeight="1">
      <c r="A98" s="517" t="s">
        <v>621</v>
      </c>
      <c r="B98" s="518" t="s">
        <v>622</v>
      </c>
      <c r="C98" s="516">
        <v>100</v>
      </c>
    </row>
    <row r="99" spans="1:3" ht="94.5">
      <c r="A99" s="519" t="s">
        <v>623</v>
      </c>
      <c r="B99" s="520" t="s">
        <v>624</v>
      </c>
      <c r="C99" s="516">
        <v>100</v>
      </c>
    </row>
    <row r="100" spans="1:3" ht="63">
      <c r="A100" s="519" t="s">
        <v>625</v>
      </c>
      <c r="B100" s="520" t="s">
        <v>626</v>
      </c>
      <c r="C100" s="516">
        <v>100</v>
      </c>
    </row>
    <row r="101" spans="1:3" ht="78.75">
      <c r="A101" s="519" t="s">
        <v>627</v>
      </c>
      <c r="B101" s="520" t="s">
        <v>628</v>
      </c>
      <c r="C101" s="516">
        <v>100</v>
      </c>
    </row>
    <row r="102" spans="1:3" ht="78.75">
      <c r="A102" s="519" t="s">
        <v>579</v>
      </c>
      <c r="B102" s="520" t="s">
        <v>580</v>
      </c>
      <c r="C102" s="516">
        <v>100</v>
      </c>
    </row>
    <row r="103" spans="1:3" ht="31.5">
      <c r="A103" s="519" t="s">
        <v>581</v>
      </c>
      <c r="B103" s="520" t="s">
        <v>582</v>
      </c>
      <c r="C103" s="516">
        <v>100</v>
      </c>
    </row>
    <row r="104" spans="1:3" ht="63">
      <c r="A104" s="517" t="s">
        <v>587</v>
      </c>
      <c r="B104" s="518" t="s">
        <v>588</v>
      </c>
      <c r="C104" s="516">
        <v>100</v>
      </c>
    </row>
    <row r="105" spans="1:3" ht="63">
      <c r="A105" s="517" t="s">
        <v>629</v>
      </c>
      <c r="B105" s="518" t="s">
        <v>590</v>
      </c>
      <c r="C105" s="516">
        <v>100</v>
      </c>
    </row>
    <row r="106" spans="1:3" ht="115.5" customHeight="1">
      <c r="A106" s="517" t="s">
        <v>591</v>
      </c>
      <c r="B106" s="518" t="s">
        <v>630</v>
      </c>
      <c r="C106" s="516">
        <v>100</v>
      </c>
    </row>
    <row r="107" spans="1:3" ht="97.5" customHeight="1">
      <c r="A107" s="517" t="s">
        <v>631</v>
      </c>
      <c r="B107" s="518" t="s">
        <v>632</v>
      </c>
      <c r="C107" s="516">
        <v>100</v>
      </c>
    </row>
    <row r="108" spans="1:3" ht="126">
      <c r="A108" s="517" t="s">
        <v>633</v>
      </c>
      <c r="B108" s="518" t="s">
        <v>634</v>
      </c>
      <c r="C108" s="516">
        <v>100</v>
      </c>
    </row>
    <row r="109" spans="1:3" ht="78.75">
      <c r="A109" s="517" t="s">
        <v>635</v>
      </c>
      <c r="B109" s="518" t="s">
        <v>636</v>
      </c>
      <c r="C109" s="516">
        <v>100</v>
      </c>
    </row>
    <row r="110" spans="1:3" ht="78.75">
      <c r="A110" s="517" t="s">
        <v>637</v>
      </c>
      <c r="B110" s="518" t="s">
        <v>95</v>
      </c>
      <c r="C110" s="516">
        <v>100</v>
      </c>
    </row>
    <row r="111" spans="1:3" ht="81" customHeight="1">
      <c r="A111" s="517" t="s">
        <v>96</v>
      </c>
      <c r="B111" s="518" t="s">
        <v>97</v>
      </c>
      <c r="C111" s="516">
        <v>100</v>
      </c>
    </row>
    <row r="112" spans="1:3" ht="94.5">
      <c r="A112" s="517" t="s">
        <v>98</v>
      </c>
      <c r="B112" s="518" t="s">
        <v>99</v>
      </c>
      <c r="C112" s="516">
        <v>100</v>
      </c>
    </row>
    <row r="113" spans="1:3" ht="37.5">
      <c r="A113" s="519" t="s">
        <v>102</v>
      </c>
      <c r="B113" s="508" t="s">
        <v>602</v>
      </c>
      <c r="C113" s="516">
        <v>100</v>
      </c>
    </row>
    <row r="114" spans="1:3" ht="47.25">
      <c r="A114" s="521" t="s">
        <v>103</v>
      </c>
      <c r="B114" s="522" t="s">
        <v>104</v>
      </c>
      <c r="C114" s="516">
        <v>100</v>
      </c>
    </row>
    <row r="115" spans="1:3" ht="47.25">
      <c r="A115" s="517" t="s">
        <v>105</v>
      </c>
      <c r="B115" s="522" t="s">
        <v>106</v>
      </c>
      <c r="C115" s="516">
        <v>100</v>
      </c>
    </row>
    <row r="116" spans="1:3" ht="78.75">
      <c r="A116" s="521" t="s">
        <v>107</v>
      </c>
      <c r="B116" s="522" t="s">
        <v>108</v>
      </c>
      <c r="C116" s="516">
        <v>100</v>
      </c>
    </row>
    <row r="117" spans="1:3" ht="63">
      <c r="A117" s="521" t="s">
        <v>109</v>
      </c>
      <c r="B117" s="522" t="s">
        <v>110</v>
      </c>
      <c r="C117" s="516">
        <v>100</v>
      </c>
    </row>
    <row r="118" spans="1:3" ht="47.25">
      <c r="A118" s="519" t="s">
        <v>100</v>
      </c>
      <c r="B118" s="520" t="s">
        <v>101</v>
      </c>
      <c r="C118" s="516">
        <v>100</v>
      </c>
    </row>
  </sheetData>
  <mergeCells count="30">
    <mergeCell ref="A41:B41"/>
    <mergeCell ref="A88:C88"/>
    <mergeCell ref="A83:B83"/>
    <mergeCell ref="A56:B56"/>
    <mergeCell ref="A61:B61"/>
    <mergeCell ref="A71:B71"/>
    <mergeCell ref="A73:B73"/>
    <mergeCell ref="C28:C29"/>
    <mergeCell ref="A39:B39"/>
    <mergeCell ref="A34:B34"/>
    <mergeCell ref="A30:B30"/>
    <mergeCell ref="A26:B26"/>
    <mergeCell ref="A28:A29"/>
    <mergeCell ref="B28:B29"/>
    <mergeCell ref="A21:A25"/>
    <mergeCell ref="A5:C5"/>
    <mergeCell ref="A11:B11"/>
    <mergeCell ref="A12:A15"/>
    <mergeCell ref="B12:B15"/>
    <mergeCell ref="A16:A18"/>
    <mergeCell ref="C16:C18"/>
    <mergeCell ref="A9:C9"/>
    <mergeCell ref="C12:C15"/>
    <mergeCell ref="C19:C20"/>
    <mergeCell ref="C21:C25"/>
    <mergeCell ref="B1:C1"/>
    <mergeCell ref="B2:C2"/>
    <mergeCell ref="B3:C3"/>
    <mergeCell ref="B4:C4"/>
    <mergeCell ref="A19:A20"/>
  </mergeCells>
  <phoneticPr fontId="43" type="noConversion"/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SheetLayoutView="100" workbookViewId="0">
      <selection activeCell="K1" sqref="K1"/>
    </sheetView>
  </sheetViews>
  <sheetFormatPr defaultColWidth="9.140625" defaultRowHeight="12.75"/>
  <cols>
    <col min="1" max="1" width="5.140625" style="328" customWidth="1"/>
    <col min="2" max="2" width="11.28515625" style="328" customWidth="1"/>
    <col min="3" max="4" width="9.140625" style="328"/>
    <col min="5" max="7" width="13.140625" style="328" customWidth="1"/>
    <col min="8" max="10" width="12.28515625" style="328" customWidth="1"/>
    <col min="11" max="11" width="31.42578125" style="328" customWidth="1"/>
    <col min="12" max="16384" width="9.140625" style="328"/>
  </cols>
  <sheetData>
    <row r="1" spans="1:12">
      <c r="K1" s="331" t="s">
        <v>702</v>
      </c>
      <c r="L1" s="331"/>
    </row>
    <row r="2" spans="1:12">
      <c r="K2" s="331" t="s">
        <v>281</v>
      </c>
      <c r="L2" s="331"/>
    </row>
    <row r="3" spans="1:12">
      <c r="K3" s="332" t="s">
        <v>125</v>
      </c>
      <c r="L3" s="332"/>
    </row>
    <row r="4" spans="1:12">
      <c r="K4" s="331" t="s">
        <v>505</v>
      </c>
      <c r="L4" s="331"/>
    </row>
    <row r="5" spans="1:12" s="373" customFormat="1" ht="15.75">
      <c r="A5" s="796" t="s">
        <v>317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</row>
    <row r="6" spans="1:12" s="373" customFormat="1" ht="42.75" customHeight="1">
      <c r="A6" s="797" t="s">
        <v>126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</row>
    <row r="7" spans="1:12" ht="18.75" customHeight="1">
      <c r="A7" s="798"/>
      <c r="B7" s="798"/>
      <c r="C7" s="798"/>
      <c r="D7" s="798"/>
      <c r="E7" s="798"/>
      <c r="F7" s="798"/>
      <c r="G7" s="798"/>
      <c r="H7" s="798"/>
      <c r="I7" s="798"/>
      <c r="J7" s="798"/>
      <c r="K7" s="798"/>
    </row>
    <row r="8" spans="1:12" ht="12.75" customHeight="1">
      <c r="A8" s="796" t="s">
        <v>318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</row>
    <row r="9" spans="1:12" ht="6.75" customHeight="1">
      <c r="E9" s="333"/>
    </row>
    <row r="10" spans="1:12" ht="15.75">
      <c r="A10" s="795" t="s">
        <v>319</v>
      </c>
      <c r="B10" s="795" t="s">
        <v>320</v>
      </c>
      <c r="C10" s="795" t="s">
        <v>321</v>
      </c>
      <c r="D10" s="795" t="s">
        <v>322</v>
      </c>
      <c r="E10" s="795" t="s">
        <v>323</v>
      </c>
      <c r="F10" s="795"/>
      <c r="G10" s="795"/>
      <c r="H10" s="795" t="s">
        <v>324</v>
      </c>
      <c r="I10" s="795"/>
      <c r="J10" s="795"/>
      <c r="K10" s="795" t="s">
        <v>325</v>
      </c>
    </row>
    <row r="11" spans="1:12" ht="15.75">
      <c r="A11" s="795"/>
      <c r="B11" s="795"/>
      <c r="C11" s="795"/>
      <c r="D11" s="795"/>
      <c r="E11" s="795" t="s">
        <v>309</v>
      </c>
      <c r="F11" s="795"/>
      <c r="G11" s="795"/>
      <c r="H11" s="795" t="s">
        <v>309</v>
      </c>
      <c r="I11" s="795"/>
      <c r="J11" s="795"/>
      <c r="K11" s="795"/>
    </row>
    <row r="12" spans="1:12" ht="15.75">
      <c r="A12" s="795"/>
      <c r="B12" s="795"/>
      <c r="C12" s="795"/>
      <c r="D12" s="795"/>
      <c r="E12" s="334">
        <v>2017</v>
      </c>
      <c r="F12" s="334">
        <v>2018</v>
      </c>
      <c r="G12" s="334">
        <v>2019</v>
      </c>
      <c r="H12" s="334" t="s">
        <v>326</v>
      </c>
      <c r="I12" s="334" t="s">
        <v>326</v>
      </c>
      <c r="J12" s="334" t="s">
        <v>326</v>
      </c>
      <c r="K12" s="795"/>
    </row>
    <row r="13" spans="1:12" ht="15.75">
      <c r="A13" s="795"/>
      <c r="B13" s="795"/>
      <c r="C13" s="795"/>
      <c r="D13" s="795"/>
      <c r="E13" s="334" t="s">
        <v>327</v>
      </c>
      <c r="F13" s="334" t="s">
        <v>328</v>
      </c>
      <c r="G13" s="334" t="s">
        <v>327</v>
      </c>
      <c r="H13" s="335">
        <v>42736</v>
      </c>
      <c r="I13" s="335">
        <v>43101</v>
      </c>
      <c r="J13" s="335">
        <v>43466</v>
      </c>
      <c r="K13" s="795"/>
    </row>
    <row r="14" spans="1:12" ht="94.5">
      <c r="A14" s="334"/>
      <c r="B14" s="336" t="s">
        <v>329</v>
      </c>
      <c r="C14" s="337" t="s">
        <v>329</v>
      </c>
      <c r="D14" s="334" t="s">
        <v>329</v>
      </c>
      <c r="E14" s="334">
        <v>0</v>
      </c>
      <c r="F14" s="334">
        <v>0</v>
      </c>
      <c r="G14" s="334">
        <v>0</v>
      </c>
      <c r="H14" s="334">
        <v>0</v>
      </c>
      <c r="I14" s="334">
        <v>0</v>
      </c>
      <c r="J14" s="334">
        <v>0</v>
      </c>
      <c r="K14" s="336" t="s">
        <v>330</v>
      </c>
    </row>
    <row r="15" spans="1:12" ht="15.75">
      <c r="A15" s="795" t="s">
        <v>331</v>
      </c>
      <c r="B15" s="795"/>
      <c r="C15" s="795"/>
      <c r="D15" s="795"/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>
        <v>0</v>
      </c>
      <c r="K15" s="336"/>
    </row>
  </sheetData>
  <mergeCells count="14">
    <mergeCell ref="A5:K5"/>
    <mergeCell ref="A6:K6"/>
    <mergeCell ref="A7:K7"/>
    <mergeCell ref="A8:K8"/>
    <mergeCell ref="K10:K13"/>
    <mergeCell ref="E11:G11"/>
    <mergeCell ref="H11:J11"/>
    <mergeCell ref="H10:J10"/>
    <mergeCell ref="E10:G10"/>
    <mergeCell ref="A15:D15"/>
    <mergeCell ref="A10:A13"/>
    <mergeCell ref="B10:B13"/>
    <mergeCell ref="C10:C13"/>
    <mergeCell ref="D10:D13"/>
  </mergeCells>
  <phoneticPr fontId="43" type="noConversion"/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SheetLayoutView="100" workbookViewId="0">
      <selection activeCell="C4" sqref="C4:D4"/>
    </sheetView>
  </sheetViews>
  <sheetFormatPr defaultColWidth="9.140625" defaultRowHeight="12.75"/>
  <cols>
    <col min="1" max="2" width="5" style="328" customWidth="1"/>
    <col min="3" max="3" width="26.7109375" style="328" customWidth="1"/>
    <col min="4" max="4" width="69.7109375" style="500" customWidth="1"/>
    <col min="5" max="16384" width="9.140625" style="328"/>
  </cols>
  <sheetData>
    <row r="1" spans="1:5">
      <c r="A1" s="499"/>
      <c r="B1" s="499"/>
      <c r="C1" s="660" t="s">
        <v>694</v>
      </c>
      <c r="D1" s="660"/>
      <c r="E1" s="456"/>
    </row>
    <row r="2" spans="1:5">
      <c r="A2" s="499"/>
      <c r="B2" s="499"/>
      <c r="C2" s="660" t="s">
        <v>607</v>
      </c>
      <c r="D2" s="660"/>
      <c r="E2" s="456"/>
    </row>
    <row r="3" spans="1:5" ht="12.75" customHeight="1">
      <c r="A3" s="499"/>
      <c r="B3" s="499"/>
      <c r="C3" s="661" t="s">
        <v>55</v>
      </c>
      <c r="D3" s="661"/>
      <c r="E3" s="460"/>
    </row>
    <row r="4" spans="1:5">
      <c r="A4" s="499"/>
      <c r="B4" s="499"/>
      <c r="C4" s="660" t="s">
        <v>504</v>
      </c>
      <c r="D4" s="660"/>
      <c r="E4" s="456"/>
    </row>
    <row r="6" spans="1:5" ht="78" customHeight="1">
      <c r="A6" s="685" t="s">
        <v>56</v>
      </c>
      <c r="B6" s="685"/>
      <c r="C6" s="686"/>
      <c r="D6" s="686"/>
    </row>
    <row r="7" spans="1:5" ht="43.5" thickBot="1">
      <c r="A7" s="684" t="s">
        <v>337</v>
      </c>
      <c r="B7" s="684"/>
      <c r="C7" s="684"/>
      <c r="D7" s="501" t="s">
        <v>609</v>
      </c>
      <c r="E7" s="328" t="s">
        <v>610</v>
      </c>
    </row>
    <row r="8" spans="1:5" ht="94.5" thickBot="1">
      <c r="A8" s="565">
        <v>615</v>
      </c>
      <c r="B8" s="543"/>
      <c r="C8" s="562" t="s">
        <v>57</v>
      </c>
      <c r="D8" s="563" t="s">
        <v>449</v>
      </c>
    </row>
    <row r="9" spans="1:5" ht="113.25" thickBot="1">
      <c r="A9" s="564">
        <v>615</v>
      </c>
      <c r="B9" s="543"/>
      <c r="C9" s="562" t="s">
        <v>58</v>
      </c>
      <c r="D9" s="563" t="s">
        <v>59</v>
      </c>
    </row>
    <row r="10" spans="1:5" ht="75.75" thickBot="1">
      <c r="A10" s="564">
        <v>615</v>
      </c>
      <c r="B10" s="543"/>
      <c r="C10" s="562" t="s">
        <v>60</v>
      </c>
      <c r="D10" s="563" t="s">
        <v>680</v>
      </c>
    </row>
    <row r="11" spans="1:5" ht="36.6" customHeight="1" thickBot="1">
      <c r="A11" s="565">
        <v>615</v>
      </c>
      <c r="B11" s="543"/>
      <c r="C11" s="562" t="s">
        <v>61</v>
      </c>
      <c r="D11" s="563" t="s">
        <v>62</v>
      </c>
    </row>
    <row r="12" spans="1:5" ht="57" thickBot="1">
      <c r="A12" s="565">
        <v>615</v>
      </c>
      <c r="B12" s="543"/>
      <c r="C12" s="562" t="s">
        <v>63</v>
      </c>
      <c r="D12" s="563" t="s">
        <v>684</v>
      </c>
    </row>
    <row r="13" spans="1:5" ht="57" thickBot="1">
      <c r="A13" s="565">
        <v>615</v>
      </c>
      <c r="B13" s="543"/>
      <c r="C13" s="562" t="s">
        <v>64</v>
      </c>
      <c r="D13" s="563" t="s">
        <v>686</v>
      </c>
    </row>
    <row r="14" spans="1:5" ht="94.5" thickBot="1">
      <c r="A14" s="565">
        <v>615</v>
      </c>
      <c r="B14" s="543"/>
      <c r="C14" s="562" t="s">
        <v>472</v>
      </c>
      <c r="D14" s="563" t="s">
        <v>473</v>
      </c>
    </row>
    <row r="15" spans="1:5" ht="94.5" thickBot="1">
      <c r="A15" s="565">
        <v>615</v>
      </c>
      <c r="B15" s="543"/>
      <c r="C15" s="562" t="s">
        <v>65</v>
      </c>
      <c r="D15" s="563" t="s">
        <v>691</v>
      </c>
    </row>
    <row r="16" spans="1:5" ht="94.5" thickBot="1">
      <c r="A16" s="565">
        <v>615</v>
      </c>
      <c r="B16" s="543"/>
      <c r="C16" s="562" t="s">
        <v>476</v>
      </c>
      <c r="D16" s="563" t="s">
        <v>477</v>
      </c>
    </row>
    <row r="17" spans="1:4" ht="75.75" thickBot="1">
      <c r="A17" s="565">
        <v>615</v>
      </c>
      <c r="B17" s="543"/>
      <c r="C17" s="562" t="s">
        <v>482</v>
      </c>
      <c r="D17" s="563" t="s">
        <v>483</v>
      </c>
    </row>
    <row r="18" spans="1:4" ht="113.25" thickBot="1">
      <c r="A18" s="565">
        <v>615</v>
      </c>
      <c r="B18" s="543"/>
      <c r="C18" s="562" t="s">
        <v>66</v>
      </c>
      <c r="D18" s="566" t="s">
        <v>67</v>
      </c>
    </row>
    <row r="19" spans="1:4" ht="57" thickBot="1">
      <c r="A19" s="565">
        <v>615</v>
      </c>
      <c r="B19" s="543"/>
      <c r="C19" s="562" t="s">
        <v>68</v>
      </c>
      <c r="D19" s="563" t="s">
        <v>69</v>
      </c>
    </row>
    <row r="20" spans="1:4" ht="113.25" thickBot="1">
      <c r="A20" s="565">
        <v>615</v>
      </c>
      <c r="B20" s="543"/>
      <c r="C20" s="562" t="s">
        <v>70</v>
      </c>
      <c r="D20" s="563" t="s">
        <v>71</v>
      </c>
    </row>
    <row r="21" spans="1:4" ht="38.25" thickBot="1">
      <c r="A21" s="565">
        <v>615</v>
      </c>
      <c r="B21" s="543"/>
      <c r="C21" s="562" t="s">
        <v>72</v>
      </c>
      <c r="D21" s="563" t="s">
        <v>73</v>
      </c>
    </row>
    <row r="22" spans="1:4" ht="75.75" thickBot="1">
      <c r="A22" s="565">
        <v>615</v>
      </c>
      <c r="B22" s="543"/>
      <c r="C22" s="562" t="s">
        <v>74</v>
      </c>
      <c r="D22" s="563" t="s">
        <v>3</v>
      </c>
    </row>
    <row r="23" spans="1:4" ht="38.25" thickBot="1">
      <c r="A23" s="565">
        <v>615</v>
      </c>
      <c r="B23" s="543"/>
      <c r="C23" s="562" t="s">
        <v>75</v>
      </c>
      <c r="D23" s="567" t="s">
        <v>76</v>
      </c>
    </row>
    <row r="24" spans="1:4" ht="57" thickBot="1">
      <c r="A24" s="565">
        <v>615</v>
      </c>
      <c r="B24" s="543"/>
      <c r="C24" s="568" t="s">
        <v>491</v>
      </c>
      <c r="D24" s="569" t="s">
        <v>492</v>
      </c>
    </row>
    <row r="25" spans="1:4" ht="38.25" thickBot="1">
      <c r="A25" s="565">
        <v>615</v>
      </c>
      <c r="B25" s="543"/>
      <c r="C25" s="562" t="s">
        <v>495</v>
      </c>
      <c r="D25" s="563" t="s">
        <v>496</v>
      </c>
    </row>
    <row r="26" spans="1:4" ht="38.25" thickBot="1">
      <c r="A26" s="565">
        <v>615</v>
      </c>
      <c r="B26" s="543"/>
      <c r="C26" s="568" t="s">
        <v>77</v>
      </c>
      <c r="D26" s="569" t="s">
        <v>10</v>
      </c>
    </row>
    <row r="27" spans="1:4" ht="113.25" thickBot="1">
      <c r="A27" s="565">
        <v>615</v>
      </c>
      <c r="B27" s="543"/>
      <c r="C27" s="568" t="s">
        <v>78</v>
      </c>
      <c r="D27" s="569" t="s">
        <v>12</v>
      </c>
    </row>
    <row r="28" spans="1:4" ht="113.25" thickBot="1">
      <c r="A28" s="565">
        <v>615</v>
      </c>
      <c r="B28" s="543"/>
      <c r="C28" s="568" t="s">
        <v>517</v>
      </c>
      <c r="D28" s="569" t="s">
        <v>518</v>
      </c>
    </row>
    <row r="29" spans="1:4" ht="75.75" thickBot="1">
      <c r="A29" s="565">
        <v>615</v>
      </c>
      <c r="B29" s="543"/>
      <c r="C29" s="562" t="s">
        <v>79</v>
      </c>
      <c r="D29" s="563" t="s">
        <v>19</v>
      </c>
    </row>
    <row r="30" spans="1:4" ht="75.75" thickBot="1">
      <c r="A30" s="565">
        <v>615</v>
      </c>
      <c r="B30" s="543"/>
      <c r="C30" s="568" t="s">
        <v>80</v>
      </c>
      <c r="D30" s="569" t="s">
        <v>21</v>
      </c>
    </row>
    <row r="31" spans="1:4" ht="38.25" thickBot="1">
      <c r="A31" s="565">
        <v>615</v>
      </c>
      <c r="B31" s="543"/>
      <c r="C31" s="568" t="s">
        <v>81</v>
      </c>
      <c r="D31" s="569" t="s">
        <v>82</v>
      </c>
    </row>
    <row r="32" spans="1:4" ht="75.75" thickBot="1">
      <c r="A32" s="565">
        <v>615</v>
      </c>
      <c r="B32" s="543"/>
      <c r="C32" s="568" t="s">
        <v>523</v>
      </c>
      <c r="D32" s="569" t="s">
        <v>524</v>
      </c>
    </row>
    <row r="33" spans="1:4" ht="57" thickBot="1">
      <c r="A33" s="565">
        <v>615</v>
      </c>
      <c r="B33" s="543"/>
      <c r="C33" s="568" t="s">
        <v>529</v>
      </c>
      <c r="D33" s="569" t="s">
        <v>83</v>
      </c>
    </row>
    <row r="34" spans="1:4" ht="57" thickBot="1">
      <c r="A34" s="565">
        <v>615</v>
      </c>
      <c r="B34" s="543"/>
      <c r="C34" s="562" t="s">
        <v>84</v>
      </c>
      <c r="D34" s="567" t="s">
        <v>30</v>
      </c>
    </row>
    <row r="35" spans="1:4" ht="75.75" thickBot="1">
      <c r="A35" s="565">
        <v>615</v>
      </c>
      <c r="B35" s="543"/>
      <c r="C35" s="568" t="s">
        <v>85</v>
      </c>
      <c r="D35" s="569" t="s">
        <v>86</v>
      </c>
    </row>
    <row r="36" spans="1:4" ht="94.5" thickBot="1">
      <c r="A36" s="565">
        <v>615</v>
      </c>
      <c r="B36" s="543"/>
      <c r="C36" s="568" t="s">
        <v>87</v>
      </c>
      <c r="D36" s="570" t="s">
        <v>34</v>
      </c>
    </row>
    <row r="37" spans="1:4" ht="75.75" thickBot="1">
      <c r="A37" s="565">
        <v>615</v>
      </c>
      <c r="B37" s="543"/>
      <c r="C37" s="562" t="s">
        <v>88</v>
      </c>
      <c r="D37" s="563" t="s">
        <v>36</v>
      </c>
    </row>
    <row r="38" spans="1:4" ht="75.75" thickBot="1">
      <c r="A38" s="565">
        <v>615</v>
      </c>
      <c r="B38" s="543"/>
      <c r="C38" s="568" t="s">
        <v>89</v>
      </c>
      <c r="D38" s="569" t="s">
        <v>40</v>
      </c>
    </row>
    <row r="39" spans="1:4" ht="94.5" thickBot="1">
      <c r="A39" s="565">
        <v>615</v>
      </c>
      <c r="B39" s="543"/>
      <c r="C39" s="568" t="s">
        <v>90</v>
      </c>
      <c r="D39" s="569" t="s">
        <v>44</v>
      </c>
    </row>
    <row r="40" spans="1:4" ht="57" thickBot="1">
      <c r="A40" s="565">
        <v>615</v>
      </c>
      <c r="B40" s="543"/>
      <c r="C40" s="562" t="s">
        <v>535</v>
      </c>
      <c r="D40" s="563" t="s">
        <v>536</v>
      </c>
    </row>
    <row r="41" spans="1:4" ht="38.25" thickBot="1">
      <c r="A41" s="565">
        <v>615</v>
      </c>
      <c r="B41" s="543"/>
      <c r="C41" s="568" t="s">
        <v>541</v>
      </c>
      <c r="D41" s="569" t="s">
        <v>542</v>
      </c>
    </row>
    <row r="42" spans="1:4" ht="94.5" thickBot="1">
      <c r="A42" s="565">
        <v>615</v>
      </c>
      <c r="B42" s="543"/>
      <c r="C42" s="568" t="s">
        <v>91</v>
      </c>
      <c r="D42" s="571" t="s">
        <v>50</v>
      </c>
    </row>
    <row r="43" spans="1:4" ht="38.25" thickBot="1">
      <c r="A43" s="565">
        <v>615</v>
      </c>
      <c r="B43" s="543"/>
      <c r="C43" s="568" t="s">
        <v>545</v>
      </c>
      <c r="D43" s="569" t="s">
        <v>546</v>
      </c>
    </row>
    <row r="44" spans="1:4" ht="38.25" thickBot="1">
      <c r="A44" s="565">
        <v>615</v>
      </c>
      <c r="B44" s="543"/>
      <c r="C44" s="568" t="s">
        <v>92</v>
      </c>
      <c r="D44" s="569" t="s">
        <v>53</v>
      </c>
    </row>
    <row r="45" spans="1:4" s="505" customFormat="1" ht="56.25">
      <c r="A45" s="565">
        <v>615</v>
      </c>
      <c r="B45" s="502"/>
      <c r="C45" s="503" t="s">
        <v>557</v>
      </c>
      <c r="D45" s="504" t="s">
        <v>611</v>
      </c>
    </row>
    <row r="46" spans="1:4" s="505" customFormat="1" ht="56.25">
      <c r="A46" s="565">
        <v>615</v>
      </c>
      <c r="B46" s="502"/>
      <c r="C46" s="503" t="s">
        <v>559</v>
      </c>
      <c r="D46" s="504" t="s">
        <v>612</v>
      </c>
    </row>
    <row r="47" spans="1:4" s="505" customFormat="1" ht="56.25">
      <c r="A47" s="565">
        <v>615</v>
      </c>
      <c r="B47" s="502"/>
      <c r="C47" s="503" t="s">
        <v>563</v>
      </c>
      <c r="D47" s="504" t="s">
        <v>564</v>
      </c>
    </row>
    <row r="48" spans="1:4" s="505" customFormat="1" ht="93.75">
      <c r="A48" s="565">
        <v>615</v>
      </c>
      <c r="B48" s="502"/>
      <c r="C48" s="503" t="s">
        <v>613</v>
      </c>
      <c r="D48" s="504" t="s">
        <v>614</v>
      </c>
    </row>
    <row r="49" spans="1:4" s="505" customFormat="1" ht="75">
      <c r="A49" s="565">
        <v>615</v>
      </c>
      <c r="B49" s="502"/>
      <c r="C49" s="503" t="s">
        <v>615</v>
      </c>
      <c r="D49" s="504" t="s">
        <v>616</v>
      </c>
    </row>
    <row r="50" spans="1:4" s="505" customFormat="1" ht="24" customHeight="1">
      <c r="A50" s="565">
        <v>615</v>
      </c>
      <c r="B50" s="502"/>
      <c r="C50" s="503" t="s">
        <v>617</v>
      </c>
      <c r="D50" s="504" t="s">
        <v>618</v>
      </c>
    </row>
    <row r="51" spans="1:4" s="505" customFormat="1" ht="56.25">
      <c r="A51" s="565">
        <v>615</v>
      </c>
      <c r="B51" s="502"/>
      <c r="C51" s="503" t="s">
        <v>619</v>
      </c>
      <c r="D51" s="504" t="s">
        <v>620</v>
      </c>
    </row>
    <row r="52" spans="1:4" s="505" customFormat="1" ht="56.25">
      <c r="A52" s="565">
        <v>615</v>
      </c>
      <c r="B52" s="502"/>
      <c r="C52" s="503" t="s">
        <v>573</v>
      </c>
      <c r="D52" s="504" t="s">
        <v>574</v>
      </c>
    </row>
    <row r="53" spans="1:4" s="505" customFormat="1" ht="56.25">
      <c r="A53" s="565">
        <v>615</v>
      </c>
      <c r="B53" s="502"/>
      <c r="C53" s="503" t="s">
        <v>569</v>
      </c>
      <c r="D53" s="504" t="s">
        <v>570</v>
      </c>
    </row>
    <row r="54" spans="1:4" s="505" customFormat="1" ht="22.5" customHeight="1">
      <c r="A54" s="565">
        <v>615</v>
      </c>
      <c r="B54" s="502"/>
      <c r="C54" s="503" t="s">
        <v>621</v>
      </c>
      <c r="D54" s="504" t="s">
        <v>622</v>
      </c>
    </row>
    <row r="55" spans="1:4" ht="93.75">
      <c r="A55" s="565">
        <v>615</v>
      </c>
      <c r="B55" s="506"/>
      <c r="C55" s="507" t="s">
        <v>623</v>
      </c>
      <c r="D55" s="508" t="s">
        <v>624</v>
      </c>
    </row>
    <row r="56" spans="1:4" ht="56.25">
      <c r="A56" s="565">
        <v>615</v>
      </c>
      <c r="B56" s="506"/>
      <c r="C56" s="507" t="s">
        <v>625</v>
      </c>
      <c r="D56" s="508" t="s">
        <v>626</v>
      </c>
    </row>
    <row r="57" spans="1:4" ht="75">
      <c r="A57" s="565">
        <v>615</v>
      </c>
      <c r="B57" s="506"/>
      <c r="C57" s="507" t="s">
        <v>627</v>
      </c>
      <c r="D57" s="508" t="s">
        <v>628</v>
      </c>
    </row>
    <row r="58" spans="1:4" ht="75">
      <c r="A58" s="565">
        <v>615</v>
      </c>
      <c r="B58" s="506"/>
      <c r="C58" s="507" t="s">
        <v>579</v>
      </c>
      <c r="D58" s="508" t="s">
        <v>580</v>
      </c>
    </row>
    <row r="59" spans="1:4" ht="37.5">
      <c r="A59" s="565">
        <v>615</v>
      </c>
      <c r="B59" s="506"/>
      <c r="C59" s="507" t="s">
        <v>581</v>
      </c>
      <c r="D59" s="508" t="s">
        <v>582</v>
      </c>
    </row>
    <row r="60" spans="1:4" s="505" customFormat="1" ht="56.25">
      <c r="A60" s="565">
        <v>615</v>
      </c>
      <c r="B60" s="502"/>
      <c r="C60" s="503" t="s">
        <v>587</v>
      </c>
      <c r="D60" s="504" t="s">
        <v>588</v>
      </c>
    </row>
    <row r="61" spans="1:4" s="505" customFormat="1" ht="75">
      <c r="A61" s="565">
        <v>615</v>
      </c>
      <c r="B61" s="502"/>
      <c r="C61" s="503" t="s">
        <v>629</v>
      </c>
      <c r="D61" s="504" t="s">
        <v>590</v>
      </c>
    </row>
    <row r="62" spans="1:4" s="505" customFormat="1" ht="135" customHeight="1">
      <c r="A62" s="565">
        <v>615</v>
      </c>
      <c r="B62" s="502"/>
      <c r="C62" s="503" t="s">
        <v>591</v>
      </c>
      <c r="D62" s="504" t="s">
        <v>630</v>
      </c>
    </row>
    <row r="63" spans="1:4" s="505" customFormat="1" ht="112.5">
      <c r="A63" s="565">
        <v>615</v>
      </c>
      <c r="B63" s="502"/>
      <c r="C63" s="503" t="s">
        <v>631</v>
      </c>
      <c r="D63" s="504" t="s">
        <v>632</v>
      </c>
    </row>
    <row r="64" spans="1:4" s="505" customFormat="1" ht="112.5">
      <c r="A64" s="565">
        <v>615</v>
      </c>
      <c r="B64" s="502"/>
      <c r="C64" s="503" t="s">
        <v>633</v>
      </c>
      <c r="D64" s="504" t="s">
        <v>634</v>
      </c>
    </row>
    <row r="65" spans="1:4" s="505" customFormat="1" ht="75">
      <c r="A65" s="565">
        <v>615</v>
      </c>
      <c r="B65" s="502"/>
      <c r="C65" s="503" t="s">
        <v>635</v>
      </c>
      <c r="D65" s="504" t="s">
        <v>636</v>
      </c>
    </row>
    <row r="66" spans="1:4" s="505" customFormat="1" ht="75">
      <c r="A66" s="565">
        <v>615</v>
      </c>
      <c r="B66" s="502"/>
      <c r="C66" s="503" t="s">
        <v>637</v>
      </c>
      <c r="D66" s="504" t="s">
        <v>95</v>
      </c>
    </row>
    <row r="67" spans="1:4" s="505" customFormat="1" ht="93.75">
      <c r="A67" s="565">
        <v>615</v>
      </c>
      <c r="B67" s="502"/>
      <c r="C67" s="503" t="s">
        <v>96</v>
      </c>
      <c r="D67" s="504" t="s">
        <v>97</v>
      </c>
    </row>
    <row r="68" spans="1:4" s="505" customFormat="1" ht="93.75">
      <c r="A68" s="565">
        <v>615</v>
      </c>
      <c r="B68" s="502"/>
      <c r="C68" s="503" t="s">
        <v>98</v>
      </c>
      <c r="D68" s="504" t="s">
        <v>99</v>
      </c>
    </row>
    <row r="69" spans="1:4" ht="38.25" customHeight="1">
      <c r="A69" s="565">
        <v>615</v>
      </c>
      <c r="B69" s="506"/>
      <c r="C69" s="507" t="s">
        <v>100</v>
      </c>
      <c r="D69" s="508" t="s">
        <v>101</v>
      </c>
    </row>
    <row r="70" spans="1:4" ht="38.25" customHeight="1">
      <c r="A70" s="565">
        <v>615</v>
      </c>
      <c r="B70" s="506"/>
      <c r="C70" s="507" t="s">
        <v>102</v>
      </c>
      <c r="D70" s="508" t="s">
        <v>602</v>
      </c>
    </row>
    <row r="71" spans="1:4" ht="56.25">
      <c r="A71" s="565">
        <v>615</v>
      </c>
      <c r="B71" s="509"/>
      <c r="C71" s="509" t="s">
        <v>103</v>
      </c>
      <c r="D71" s="510" t="s">
        <v>104</v>
      </c>
    </row>
    <row r="72" spans="1:4" ht="37.5">
      <c r="A72" s="565">
        <v>615</v>
      </c>
      <c r="B72" s="509"/>
      <c r="C72" s="509" t="s">
        <v>105</v>
      </c>
      <c r="D72" s="510" t="s">
        <v>106</v>
      </c>
    </row>
    <row r="73" spans="1:4" ht="75">
      <c r="A73" s="565">
        <v>615</v>
      </c>
      <c r="B73" s="509"/>
      <c r="C73" s="509" t="s">
        <v>107</v>
      </c>
      <c r="D73" s="510" t="s">
        <v>108</v>
      </c>
    </row>
    <row r="74" spans="1:4" ht="75">
      <c r="A74" s="565">
        <v>615</v>
      </c>
      <c r="B74" s="509"/>
      <c r="C74" s="509" t="s">
        <v>109</v>
      </c>
      <c r="D74" s="510" t="s">
        <v>110</v>
      </c>
    </row>
  </sheetData>
  <mergeCells count="6">
    <mergeCell ref="A7:C7"/>
    <mergeCell ref="C1:D1"/>
    <mergeCell ref="C2:D2"/>
    <mergeCell ref="C3:D3"/>
    <mergeCell ref="C4:D4"/>
    <mergeCell ref="A6:D6"/>
  </mergeCells>
  <phoneticPr fontId="43" type="noConversion"/>
  <pageMargins left="0.17" right="0.17" top="0" bottom="0" header="0.31496062992125984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6"/>
  <sheetViews>
    <sheetView view="pageBreakPreview" zoomScaleNormal="120" zoomScaleSheetLayoutView="100" workbookViewId="0">
      <selection activeCell="E4" sqref="E4"/>
    </sheetView>
  </sheetViews>
  <sheetFormatPr defaultColWidth="9.140625" defaultRowHeight="12.75"/>
  <cols>
    <col min="1" max="1" width="0.140625" style="459" customWidth="1"/>
    <col min="2" max="2" width="21.7109375" style="498" customWidth="1"/>
    <col min="3" max="3" width="41.5703125" style="459" customWidth="1"/>
    <col min="4" max="6" width="13.7109375" style="459" customWidth="1"/>
    <col min="7" max="16384" width="9.140625" style="459"/>
  </cols>
  <sheetData>
    <row r="1" spans="2:10">
      <c r="B1" s="455"/>
      <c r="C1" s="455"/>
      <c r="D1" s="456"/>
      <c r="E1" s="660" t="s">
        <v>697</v>
      </c>
      <c r="F1" s="660"/>
      <c r="G1" s="457"/>
      <c r="H1" s="456"/>
      <c r="I1" s="456"/>
      <c r="J1" s="458"/>
    </row>
    <row r="2" spans="2:10">
      <c r="B2" s="455"/>
      <c r="C2" s="455"/>
      <c r="D2" s="456"/>
      <c r="E2" s="456" t="s">
        <v>281</v>
      </c>
      <c r="F2" s="456"/>
      <c r="G2" s="457"/>
      <c r="H2" s="456"/>
      <c r="I2" s="456"/>
      <c r="J2" s="458"/>
    </row>
    <row r="3" spans="2:10" ht="12.75" customHeight="1">
      <c r="B3" s="455"/>
      <c r="C3" s="455"/>
      <c r="D3" s="460"/>
      <c r="E3" s="661" t="s">
        <v>696</v>
      </c>
      <c r="F3" s="661"/>
      <c r="G3" s="457"/>
      <c r="H3" s="456"/>
      <c r="I3" s="456"/>
      <c r="J3" s="458"/>
    </row>
    <row r="4" spans="2:10">
      <c r="B4" s="455"/>
      <c r="C4" s="455"/>
      <c r="D4" s="456"/>
      <c r="E4" s="456" t="s">
        <v>505</v>
      </c>
      <c r="F4" s="456"/>
      <c r="G4" s="457"/>
      <c r="H4" s="456"/>
      <c r="I4" s="456"/>
      <c r="J4" s="458"/>
    </row>
    <row r="5" spans="2:10" ht="12.95" customHeight="1">
      <c r="B5" s="455"/>
      <c r="C5" s="455"/>
      <c r="D5" s="457"/>
      <c r="E5" s="457"/>
      <c r="F5" s="455"/>
      <c r="G5" s="457"/>
      <c r="H5" s="457"/>
      <c r="I5" s="457"/>
      <c r="J5" s="458"/>
    </row>
    <row r="6" spans="2:10" ht="12.95" customHeight="1">
      <c r="B6" s="455"/>
      <c r="C6" s="455"/>
      <c r="D6" s="457"/>
      <c r="E6" s="457"/>
      <c r="F6" s="455"/>
      <c r="G6" s="457"/>
      <c r="H6" s="457"/>
      <c r="I6" s="457"/>
      <c r="J6" s="458"/>
    </row>
    <row r="7" spans="2:10">
      <c r="B7" s="688" t="s">
        <v>392</v>
      </c>
      <c r="C7" s="688"/>
      <c r="D7" s="688"/>
      <c r="E7" s="688"/>
      <c r="F7" s="688"/>
      <c r="G7" s="461"/>
      <c r="H7" s="461"/>
      <c r="I7" s="461"/>
      <c r="J7" s="458"/>
    </row>
    <row r="8" spans="2:10">
      <c r="B8" s="688" t="s">
        <v>695</v>
      </c>
      <c r="C8" s="688"/>
      <c r="D8" s="688"/>
      <c r="E8" s="688"/>
      <c r="F8" s="688"/>
      <c r="G8" s="462"/>
      <c r="H8" s="462"/>
      <c r="I8" s="462"/>
      <c r="J8" s="458"/>
    </row>
    <row r="9" spans="2:10">
      <c r="B9" s="687" t="s">
        <v>393</v>
      </c>
      <c r="C9" s="687"/>
      <c r="D9" s="687"/>
      <c r="E9" s="687"/>
      <c r="F9" s="687"/>
      <c r="G9" s="456"/>
      <c r="H9" s="456"/>
      <c r="I9" s="456"/>
      <c r="J9" s="458"/>
    </row>
    <row r="10" spans="2:10" ht="13.5" thickBot="1">
      <c r="B10" s="455"/>
      <c r="C10" s="455"/>
      <c r="D10" s="457"/>
      <c r="F10" s="463" t="s">
        <v>710</v>
      </c>
      <c r="G10" s="457"/>
      <c r="H10" s="457"/>
      <c r="I10" s="463"/>
      <c r="J10" s="458"/>
    </row>
    <row r="11" spans="2:10" ht="20.25" customHeight="1" thickBot="1">
      <c r="B11" s="464" t="s">
        <v>394</v>
      </c>
      <c r="C11" s="464" t="s">
        <v>395</v>
      </c>
      <c r="D11" s="465" t="s">
        <v>269</v>
      </c>
      <c r="E11" s="465" t="s">
        <v>268</v>
      </c>
      <c r="F11" s="465" t="s">
        <v>282</v>
      </c>
    </row>
    <row r="12" spans="2:10" s="469" customFormat="1">
      <c r="B12" s="466" t="s">
        <v>396</v>
      </c>
      <c r="C12" s="467" t="s">
        <v>397</v>
      </c>
      <c r="D12" s="467">
        <f>D13+D18+D24+D28+D36+D39+D43+D52+D58+D65+D68+D71</f>
        <v>10163108.190000001</v>
      </c>
      <c r="E12" s="467">
        <f>E13+E18+E24+E28+E36+E39+E43+E52+E58+E65+E68+E71</f>
        <v>9920981.6699999999</v>
      </c>
      <c r="F12" s="468">
        <f>F13+F18+F24+F28+F36+F39+F43+F52+F58+F65+F68+F71</f>
        <v>9964404.4800000004</v>
      </c>
    </row>
    <row r="13" spans="2:10" s="469" customFormat="1">
      <c r="B13" s="470" t="s">
        <v>398</v>
      </c>
      <c r="C13" s="471" t="s">
        <v>399</v>
      </c>
      <c r="D13" s="472">
        <f>D14</f>
        <v>2300000</v>
      </c>
      <c r="E13" s="472">
        <f>E14</f>
        <v>2300000</v>
      </c>
      <c r="F13" s="473">
        <f>F14</f>
        <v>2003000</v>
      </c>
    </row>
    <row r="14" spans="2:10">
      <c r="B14" s="474" t="s">
        <v>400</v>
      </c>
      <c r="C14" s="475" t="s">
        <v>401</v>
      </c>
      <c r="D14" s="476">
        <f>D15+D16+D17</f>
        <v>2300000</v>
      </c>
      <c r="E14" s="476">
        <f>E15+E16+E17</f>
        <v>2300000</v>
      </c>
      <c r="F14" s="477">
        <f>F15+F16+F17</f>
        <v>2003000</v>
      </c>
    </row>
    <row r="15" spans="2:10" ht="76.5">
      <c r="B15" s="474" t="s">
        <v>402</v>
      </c>
      <c r="C15" s="475" t="s">
        <v>403</v>
      </c>
      <c r="D15" s="539">
        <v>2300000</v>
      </c>
      <c r="E15" s="539">
        <v>2300000</v>
      </c>
      <c r="F15" s="477">
        <v>2003000</v>
      </c>
    </row>
    <row r="16" spans="2:10" ht="93.75" customHeight="1">
      <c r="B16" s="474" t="s">
        <v>404</v>
      </c>
      <c r="C16" s="475" t="s">
        <v>405</v>
      </c>
      <c r="D16" s="476"/>
      <c r="E16" s="476"/>
      <c r="F16" s="477"/>
    </row>
    <row r="17" spans="2:6" ht="51">
      <c r="B17" s="474" t="s">
        <v>406</v>
      </c>
      <c r="C17" s="475" t="s">
        <v>407</v>
      </c>
      <c r="D17" s="476"/>
      <c r="E17" s="476"/>
      <c r="F17" s="477"/>
    </row>
    <row r="18" spans="2:6" s="469" customFormat="1" ht="38.25">
      <c r="B18" s="470" t="s">
        <v>408</v>
      </c>
      <c r="C18" s="471" t="s">
        <v>409</v>
      </c>
      <c r="D18" s="472">
        <f>D19</f>
        <v>2743108.1900000004</v>
      </c>
      <c r="E18" s="472">
        <f>E19</f>
        <v>2699981.67</v>
      </c>
      <c r="F18" s="473">
        <f>F19</f>
        <v>3039404.48</v>
      </c>
    </row>
    <row r="19" spans="2:6" ht="38.25">
      <c r="B19" s="474" t="s">
        <v>410</v>
      </c>
      <c r="C19" s="475" t="s">
        <v>411</v>
      </c>
      <c r="D19" s="476">
        <f>D20+D21+D22+D23</f>
        <v>2743108.1900000004</v>
      </c>
      <c r="E19" s="476">
        <f>E20+E21+E22+E23</f>
        <v>2699981.67</v>
      </c>
      <c r="F19" s="477">
        <f>F20+F21+F22+F23</f>
        <v>3039404.48</v>
      </c>
    </row>
    <row r="20" spans="2:6" ht="76.5">
      <c r="B20" s="474" t="s">
        <v>412</v>
      </c>
      <c r="C20" s="475" t="s">
        <v>413</v>
      </c>
      <c r="D20" s="476">
        <v>936748.48</v>
      </c>
      <c r="E20" s="476">
        <v>938854</v>
      </c>
      <c r="F20" s="477">
        <v>1047380.44</v>
      </c>
    </row>
    <row r="21" spans="2:6" ht="89.25">
      <c r="B21" s="474" t="s">
        <v>414</v>
      </c>
      <c r="C21" s="475" t="s">
        <v>415</v>
      </c>
      <c r="D21" s="476">
        <v>9330.75</v>
      </c>
      <c r="E21" s="476">
        <v>8549.7000000000007</v>
      </c>
      <c r="F21" s="477">
        <v>9010.57</v>
      </c>
    </row>
    <row r="22" spans="2:6" ht="76.5">
      <c r="B22" s="474" t="s">
        <v>416</v>
      </c>
      <c r="C22" s="475" t="s">
        <v>418</v>
      </c>
      <c r="D22" s="476">
        <v>1984391.72</v>
      </c>
      <c r="E22" s="476">
        <v>1947411.18</v>
      </c>
      <c r="F22" s="477">
        <v>2183879.3199999998</v>
      </c>
    </row>
    <row r="23" spans="2:6" ht="52.5" customHeight="1">
      <c r="B23" s="474" t="s">
        <v>419</v>
      </c>
      <c r="C23" s="475" t="s">
        <v>420</v>
      </c>
      <c r="D23" s="476">
        <v>-187362.76</v>
      </c>
      <c r="E23" s="476">
        <v>-194833.21</v>
      </c>
      <c r="F23" s="477">
        <v>-200865.85</v>
      </c>
    </row>
    <row r="24" spans="2:6" s="469" customFormat="1">
      <c r="B24" s="470" t="s">
        <v>421</v>
      </c>
      <c r="C24" s="471" t="s">
        <v>422</v>
      </c>
      <c r="D24" s="472">
        <f>D25</f>
        <v>14000</v>
      </c>
      <c r="E24" s="472">
        <f>E25</f>
        <v>15000</v>
      </c>
      <c r="F24" s="473">
        <f>F25</f>
        <v>16000</v>
      </c>
    </row>
    <row r="25" spans="2:6">
      <c r="B25" s="474" t="s">
        <v>423</v>
      </c>
      <c r="C25" s="475" t="s">
        <v>424</v>
      </c>
      <c r="D25" s="476">
        <f>D26+D27</f>
        <v>14000</v>
      </c>
      <c r="E25" s="476">
        <f>E26+E27</f>
        <v>15000</v>
      </c>
      <c r="F25" s="477">
        <f>F26+F27</f>
        <v>16000</v>
      </c>
    </row>
    <row r="26" spans="2:6">
      <c r="B26" s="474" t="s">
        <v>425</v>
      </c>
      <c r="C26" s="475" t="s">
        <v>424</v>
      </c>
      <c r="D26" s="540">
        <v>14000</v>
      </c>
      <c r="E26" s="476">
        <v>15000</v>
      </c>
      <c r="F26" s="477">
        <v>16000</v>
      </c>
    </row>
    <row r="27" spans="2:6" ht="38.25">
      <c r="B27" s="474" t="s">
        <v>426</v>
      </c>
      <c r="C27" s="475" t="s">
        <v>427</v>
      </c>
      <c r="D27" s="476"/>
      <c r="E27" s="476"/>
      <c r="F27" s="477"/>
    </row>
    <row r="28" spans="2:6" s="469" customFormat="1">
      <c r="B28" s="470" t="s">
        <v>428</v>
      </c>
      <c r="C28" s="471" t="s">
        <v>429</v>
      </c>
      <c r="D28" s="472">
        <f>D29+D31</f>
        <v>5043000</v>
      </c>
      <c r="E28" s="472">
        <f>E29+E31</f>
        <v>4843000</v>
      </c>
      <c r="F28" s="473">
        <f>F29+F31</f>
        <v>4843000</v>
      </c>
    </row>
    <row r="29" spans="2:6">
      <c r="B29" s="474" t="s">
        <v>430</v>
      </c>
      <c r="C29" s="475" t="s">
        <v>431</v>
      </c>
      <c r="D29" s="476">
        <f>D30</f>
        <v>381000</v>
      </c>
      <c r="E29" s="476">
        <f>E30</f>
        <v>381000</v>
      </c>
      <c r="F29" s="477">
        <f>F30</f>
        <v>381000</v>
      </c>
    </row>
    <row r="30" spans="2:6" ht="51">
      <c r="B30" s="474" t="s">
        <v>432</v>
      </c>
      <c r="C30" s="475" t="s">
        <v>433</v>
      </c>
      <c r="D30" s="541">
        <v>381000</v>
      </c>
      <c r="E30" s="541">
        <v>381000</v>
      </c>
      <c r="F30" s="541">
        <v>381000</v>
      </c>
    </row>
    <row r="31" spans="2:6">
      <c r="B31" s="474" t="s">
        <v>434</v>
      </c>
      <c r="C31" s="475" t="s">
        <v>435</v>
      </c>
      <c r="D31" s="476">
        <f>D32+D34</f>
        <v>4662000</v>
      </c>
      <c r="E31" s="476">
        <f>E32+E34</f>
        <v>4462000</v>
      </c>
      <c r="F31" s="477">
        <f>F32+F34</f>
        <v>4462000</v>
      </c>
    </row>
    <row r="32" spans="2:6">
      <c r="B32" s="474" t="s">
        <v>436</v>
      </c>
      <c r="C32" s="475" t="s">
        <v>437</v>
      </c>
      <c r="D32" s="476">
        <f>D33</f>
        <v>2050000</v>
      </c>
      <c r="E32" s="476">
        <f>E33</f>
        <v>1850000</v>
      </c>
      <c r="F32" s="477">
        <f>F33</f>
        <v>1850000</v>
      </c>
    </row>
    <row r="33" spans="2:6" ht="38.25">
      <c r="B33" s="474" t="s">
        <v>438</v>
      </c>
      <c r="C33" s="475" t="s">
        <v>439</v>
      </c>
      <c r="D33" s="542">
        <v>2050000</v>
      </c>
      <c r="E33" s="542">
        <v>1850000</v>
      </c>
      <c r="F33" s="542">
        <v>1850000</v>
      </c>
    </row>
    <row r="34" spans="2:6">
      <c r="B34" s="474" t="s">
        <v>440</v>
      </c>
      <c r="C34" s="475" t="s">
        <v>441</v>
      </c>
      <c r="D34" s="476">
        <f>D35</f>
        <v>2612000</v>
      </c>
      <c r="E34" s="476">
        <f>E35</f>
        <v>2612000</v>
      </c>
      <c r="F34" s="477">
        <f>F35</f>
        <v>2612000</v>
      </c>
    </row>
    <row r="35" spans="2:6" ht="38.25">
      <c r="B35" s="474" t="s">
        <v>442</v>
      </c>
      <c r="C35" s="475" t="s">
        <v>443</v>
      </c>
      <c r="D35" s="542">
        <v>2612000</v>
      </c>
      <c r="E35" s="542">
        <v>2612000</v>
      </c>
      <c r="F35" s="542">
        <v>2612000</v>
      </c>
    </row>
    <row r="36" spans="2:6" s="469" customFormat="1">
      <c r="B36" s="470" t="s">
        <v>444</v>
      </c>
      <c r="C36" s="471" t="s">
        <v>445</v>
      </c>
      <c r="D36" s="472">
        <f t="shared" ref="D36:F37" si="0">D37</f>
        <v>25000</v>
      </c>
      <c r="E36" s="472">
        <f t="shared" si="0"/>
        <v>25000</v>
      </c>
      <c r="F36" s="473">
        <f t="shared" si="0"/>
        <v>25000</v>
      </c>
    </row>
    <row r="37" spans="2:6" ht="51">
      <c r="B37" s="474" t="s">
        <v>446</v>
      </c>
      <c r="C37" s="475" t="s">
        <v>447</v>
      </c>
      <c r="D37" s="476">
        <f t="shared" si="0"/>
        <v>25000</v>
      </c>
      <c r="E37" s="476">
        <f t="shared" si="0"/>
        <v>25000</v>
      </c>
      <c r="F37" s="477">
        <f t="shared" si="0"/>
        <v>25000</v>
      </c>
    </row>
    <row r="38" spans="2:6" ht="89.25">
      <c r="B38" s="474" t="s">
        <v>448</v>
      </c>
      <c r="C38" s="475" t="s">
        <v>449</v>
      </c>
      <c r="D38" s="541">
        <v>25000</v>
      </c>
      <c r="E38" s="541">
        <v>25000</v>
      </c>
      <c r="F38" s="541">
        <v>25000</v>
      </c>
    </row>
    <row r="39" spans="2:6" s="469" customFormat="1" ht="38.25">
      <c r="B39" s="470" t="s">
        <v>450</v>
      </c>
      <c r="C39" s="471" t="s">
        <v>451</v>
      </c>
      <c r="D39" s="472">
        <f t="shared" ref="D39:F41" si="1">D40</f>
        <v>0</v>
      </c>
      <c r="E39" s="472">
        <f t="shared" si="1"/>
        <v>0</v>
      </c>
      <c r="F39" s="473">
        <f t="shared" si="1"/>
        <v>0</v>
      </c>
    </row>
    <row r="40" spans="2:6">
      <c r="B40" s="474" t="s">
        <v>452</v>
      </c>
      <c r="C40" s="475" t="s">
        <v>453</v>
      </c>
      <c r="D40" s="476">
        <f t="shared" si="1"/>
        <v>0</v>
      </c>
      <c r="E40" s="476">
        <f t="shared" si="1"/>
        <v>0</v>
      </c>
      <c r="F40" s="477">
        <f t="shared" si="1"/>
        <v>0</v>
      </c>
    </row>
    <row r="41" spans="2:6" ht="25.5">
      <c r="B41" s="474" t="s">
        <v>454</v>
      </c>
      <c r="C41" s="475" t="s">
        <v>455</v>
      </c>
      <c r="D41" s="476">
        <f t="shared" si="1"/>
        <v>0</v>
      </c>
      <c r="E41" s="476">
        <f t="shared" si="1"/>
        <v>0</v>
      </c>
      <c r="F41" s="477">
        <f t="shared" si="1"/>
        <v>0</v>
      </c>
    </row>
    <row r="42" spans="2:6" ht="38.25">
      <c r="B42" s="474" t="s">
        <v>456</v>
      </c>
      <c r="C42" s="475" t="s">
        <v>457</v>
      </c>
      <c r="D42" s="476"/>
      <c r="E42" s="476"/>
      <c r="F42" s="477"/>
    </row>
    <row r="43" spans="2:6" s="469" customFormat="1" ht="51">
      <c r="B43" s="470" t="s">
        <v>458</v>
      </c>
      <c r="C43" s="471" t="s">
        <v>459</v>
      </c>
      <c r="D43" s="472">
        <f>D44+D49</f>
        <v>38000</v>
      </c>
      <c r="E43" s="472">
        <f>E44+E49</f>
        <v>38000</v>
      </c>
      <c r="F43" s="473">
        <f>F44+F49</f>
        <v>38000</v>
      </c>
    </row>
    <row r="44" spans="2:6" ht="89.25">
      <c r="B44" s="474" t="s">
        <v>460</v>
      </c>
      <c r="C44" s="475" t="s">
        <v>461</v>
      </c>
      <c r="D44" s="476">
        <f>D45+D47</f>
        <v>38000</v>
      </c>
      <c r="E44" s="476">
        <f>E45+E47</f>
        <v>38000</v>
      </c>
      <c r="F44" s="477">
        <f>F45+F47</f>
        <v>38000</v>
      </c>
    </row>
    <row r="45" spans="2:6" ht="89.25">
      <c r="B45" s="474" t="s">
        <v>462</v>
      </c>
      <c r="C45" s="475" t="s">
        <v>463</v>
      </c>
      <c r="D45" s="476">
        <f>D46</f>
        <v>0</v>
      </c>
      <c r="E45" s="476">
        <f>E46</f>
        <v>0</v>
      </c>
      <c r="F45" s="477">
        <f>F46</f>
        <v>0</v>
      </c>
    </row>
    <row r="46" spans="2:6" ht="89.25">
      <c r="B46" s="474" t="s">
        <v>472</v>
      </c>
      <c r="C46" s="475" t="s">
        <v>473</v>
      </c>
      <c r="D46" s="476"/>
      <c r="E46" s="476"/>
      <c r="F46" s="477"/>
    </row>
    <row r="47" spans="2:6" ht="89.25">
      <c r="B47" s="474" t="s">
        <v>474</v>
      </c>
      <c r="C47" s="475" t="s">
        <v>475</v>
      </c>
      <c r="D47" s="476">
        <f>D48</f>
        <v>38000</v>
      </c>
      <c r="E47" s="476">
        <f>E48</f>
        <v>38000</v>
      </c>
      <c r="F47" s="477">
        <f>F48</f>
        <v>38000</v>
      </c>
    </row>
    <row r="48" spans="2:6" ht="76.5">
      <c r="B48" s="474" t="s">
        <v>476</v>
      </c>
      <c r="C48" s="475" t="s">
        <v>477</v>
      </c>
      <c r="D48" s="542">
        <v>38000</v>
      </c>
      <c r="E48" s="542">
        <v>38000</v>
      </c>
      <c r="F48" s="542">
        <v>38000</v>
      </c>
    </row>
    <row r="49" spans="2:6" ht="25.5">
      <c r="B49" s="474" t="s">
        <v>478</v>
      </c>
      <c r="C49" s="475" t="s">
        <v>479</v>
      </c>
      <c r="D49" s="476">
        <f t="shared" ref="D49:F50" si="2">D50</f>
        <v>0</v>
      </c>
      <c r="E49" s="476">
        <f t="shared" si="2"/>
        <v>0</v>
      </c>
      <c r="F49" s="477">
        <f t="shared" si="2"/>
        <v>0</v>
      </c>
    </row>
    <row r="50" spans="2:6" ht="51">
      <c r="B50" s="474" t="s">
        <v>480</v>
      </c>
      <c r="C50" s="475" t="s">
        <v>481</v>
      </c>
      <c r="D50" s="476">
        <f t="shared" si="2"/>
        <v>0</v>
      </c>
      <c r="E50" s="476">
        <f t="shared" si="2"/>
        <v>0</v>
      </c>
      <c r="F50" s="477">
        <f t="shared" si="2"/>
        <v>0</v>
      </c>
    </row>
    <row r="51" spans="2:6" ht="63.75">
      <c r="B51" s="474" t="s">
        <v>482</v>
      </c>
      <c r="C51" s="475" t="s">
        <v>483</v>
      </c>
      <c r="D51" s="476"/>
      <c r="E51" s="476"/>
      <c r="F51" s="477"/>
    </row>
    <row r="52" spans="2:6" s="469" customFormat="1" ht="38.25">
      <c r="B52" s="470" t="s">
        <v>484</v>
      </c>
      <c r="C52" s="471" t="s">
        <v>485</v>
      </c>
      <c r="D52" s="472">
        <f>D53</f>
        <v>0</v>
      </c>
      <c r="E52" s="472">
        <f>E53</f>
        <v>0</v>
      </c>
      <c r="F52" s="473">
        <f>F53</f>
        <v>0</v>
      </c>
    </row>
    <row r="53" spans="2:6">
      <c r="B53" s="474" t="s">
        <v>486</v>
      </c>
      <c r="C53" s="475" t="s">
        <v>487</v>
      </c>
      <c r="D53" s="476">
        <f>D56+D54</f>
        <v>0</v>
      </c>
      <c r="E53" s="476">
        <f>E56+E54</f>
        <v>0</v>
      </c>
      <c r="F53" s="477">
        <f>F56+F54</f>
        <v>0</v>
      </c>
    </row>
    <row r="54" spans="2:6" ht="38.25">
      <c r="B54" s="474" t="s">
        <v>488</v>
      </c>
      <c r="C54" s="475" t="s">
        <v>490</v>
      </c>
      <c r="D54" s="476">
        <f>D55</f>
        <v>0</v>
      </c>
      <c r="E54" s="476">
        <f>E55</f>
        <v>0</v>
      </c>
      <c r="F54" s="477">
        <f>F55</f>
        <v>0</v>
      </c>
    </row>
    <row r="55" spans="2:6" ht="38.25">
      <c r="B55" s="474" t="s">
        <v>491</v>
      </c>
      <c r="C55" s="475" t="s">
        <v>492</v>
      </c>
      <c r="D55" s="476"/>
      <c r="E55" s="476"/>
      <c r="F55" s="477"/>
    </row>
    <row r="56" spans="2:6" ht="25.5">
      <c r="B56" s="474" t="s">
        <v>493</v>
      </c>
      <c r="C56" s="475" t="s">
        <v>494</v>
      </c>
      <c r="D56" s="476">
        <f>D57</f>
        <v>0</v>
      </c>
      <c r="E56" s="476">
        <f>E57</f>
        <v>0</v>
      </c>
      <c r="F56" s="477">
        <f>F57</f>
        <v>0</v>
      </c>
    </row>
    <row r="57" spans="2:6" ht="25.5">
      <c r="B57" s="474" t="s">
        <v>495</v>
      </c>
      <c r="C57" s="475" t="s">
        <v>496</v>
      </c>
      <c r="D57" s="476"/>
      <c r="E57" s="476"/>
      <c r="F57" s="477"/>
    </row>
    <row r="58" spans="2:6" s="469" customFormat="1" ht="25.5">
      <c r="B58" s="470" t="s">
        <v>497</v>
      </c>
      <c r="C58" s="471" t="s">
        <v>498</v>
      </c>
      <c r="D58" s="472">
        <f>D59+D62</f>
        <v>0</v>
      </c>
      <c r="E58" s="472">
        <f>E59+E62</f>
        <v>0</v>
      </c>
      <c r="F58" s="473">
        <f>F59+F62</f>
        <v>0</v>
      </c>
    </row>
    <row r="59" spans="2:6" ht="76.5">
      <c r="B59" s="474" t="s">
        <v>499</v>
      </c>
      <c r="C59" s="475" t="s">
        <v>500</v>
      </c>
      <c r="D59" s="476">
        <f t="shared" ref="D59:F60" si="3">D60</f>
        <v>0</v>
      </c>
      <c r="E59" s="476">
        <f t="shared" si="3"/>
        <v>0</v>
      </c>
      <c r="F59" s="477">
        <f t="shared" si="3"/>
        <v>0</v>
      </c>
    </row>
    <row r="60" spans="2:6" ht="102">
      <c r="B60" s="474" t="s">
        <v>501</v>
      </c>
      <c r="C60" s="475" t="s">
        <v>516</v>
      </c>
      <c r="D60" s="476">
        <f t="shared" si="3"/>
        <v>0</v>
      </c>
      <c r="E60" s="476">
        <f t="shared" si="3"/>
        <v>0</v>
      </c>
      <c r="F60" s="477">
        <f t="shared" si="3"/>
        <v>0</v>
      </c>
    </row>
    <row r="61" spans="2:6" ht="102">
      <c r="B61" s="474" t="s">
        <v>517</v>
      </c>
      <c r="C61" s="475" t="s">
        <v>518</v>
      </c>
      <c r="D61" s="476"/>
      <c r="E61" s="476"/>
      <c r="F61" s="477"/>
    </row>
    <row r="62" spans="2:6" ht="38.25">
      <c r="B62" s="474" t="s">
        <v>519</v>
      </c>
      <c r="C62" s="475" t="s">
        <v>520</v>
      </c>
      <c r="D62" s="476">
        <f t="shared" ref="D62:F63" si="4">D63</f>
        <v>0</v>
      </c>
      <c r="E62" s="476">
        <f t="shared" si="4"/>
        <v>0</v>
      </c>
      <c r="F62" s="477">
        <f t="shared" si="4"/>
        <v>0</v>
      </c>
    </row>
    <row r="63" spans="2:6" ht="51">
      <c r="B63" s="474" t="s">
        <v>521</v>
      </c>
      <c r="C63" s="475" t="s">
        <v>522</v>
      </c>
      <c r="D63" s="476">
        <f t="shared" si="4"/>
        <v>0</v>
      </c>
      <c r="E63" s="476">
        <f t="shared" si="4"/>
        <v>0</v>
      </c>
      <c r="F63" s="477">
        <f t="shared" si="4"/>
        <v>0</v>
      </c>
    </row>
    <row r="64" spans="2:6" ht="63.75">
      <c r="B64" s="474" t="s">
        <v>523</v>
      </c>
      <c r="C64" s="475" t="s">
        <v>524</v>
      </c>
      <c r="D64" s="476"/>
      <c r="E64" s="476"/>
      <c r="F64" s="477"/>
    </row>
    <row r="65" spans="2:6">
      <c r="B65" s="478" t="s">
        <v>525</v>
      </c>
      <c r="C65" s="479" t="s">
        <v>526</v>
      </c>
      <c r="D65" s="476">
        <f t="shared" ref="D65:F66" si="5">D66</f>
        <v>0</v>
      </c>
      <c r="E65" s="476">
        <f t="shared" si="5"/>
        <v>0</v>
      </c>
      <c r="F65" s="477">
        <f t="shared" si="5"/>
        <v>0</v>
      </c>
    </row>
    <row r="66" spans="2:6" ht="38.25">
      <c r="B66" s="480" t="s">
        <v>527</v>
      </c>
      <c r="C66" s="481" t="s">
        <v>528</v>
      </c>
      <c r="D66" s="476">
        <f t="shared" si="5"/>
        <v>0</v>
      </c>
      <c r="E66" s="476">
        <f t="shared" si="5"/>
        <v>0</v>
      </c>
      <c r="F66" s="477">
        <f t="shared" si="5"/>
        <v>0</v>
      </c>
    </row>
    <row r="67" spans="2:6" ht="51">
      <c r="B67" s="482" t="s">
        <v>529</v>
      </c>
      <c r="C67" s="483" t="s">
        <v>530</v>
      </c>
      <c r="D67" s="476"/>
      <c r="E67" s="476"/>
      <c r="F67" s="477"/>
    </row>
    <row r="68" spans="2:6" s="469" customFormat="1" ht="25.5">
      <c r="B68" s="470" t="s">
        <v>531</v>
      </c>
      <c r="C68" s="471" t="s">
        <v>532</v>
      </c>
      <c r="D68" s="472">
        <f t="shared" ref="D68:F69" si="6">D69</f>
        <v>0</v>
      </c>
      <c r="E68" s="472">
        <f t="shared" si="6"/>
        <v>0</v>
      </c>
      <c r="F68" s="473">
        <f t="shared" si="6"/>
        <v>0</v>
      </c>
    </row>
    <row r="69" spans="2:6" ht="25.5">
      <c r="B69" s="474" t="s">
        <v>533</v>
      </c>
      <c r="C69" s="475" t="s">
        <v>534</v>
      </c>
      <c r="D69" s="476">
        <f t="shared" si="6"/>
        <v>0</v>
      </c>
      <c r="E69" s="476">
        <f t="shared" si="6"/>
        <v>0</v>
      </c>
      <c r="F69" s="477">
        <f t="shared" si="6"/>
        <v>0</v>
      </c>
    </row>
    <row r="70" spans="2:6" ht="38.25">
      <c r="B70" s="474" t="s">
        <v>535</v>
      </c>
      <c r="C70" s="475" t="s">
        <v>536</v>
      </c>
      <c r="D70" s="476"/>
      <c r="E70" s="476"/>
      <c r="F70" s="477"/>
    </row>
    <row r="71" spans="2:6" s="469" customFormat="1">
      <c r="B71" s="470" t="s">
        <v>537</v>
      </c>
      <c r="C71" s="471" t="s">
        <v>538</v>
      </c>
      <c r="D71" s="472">
        <f>D72+D74</f>
        <v>0</v>
      </c>
      <c r="E71" s="472">
        <f>E72+E74</f>
        <v>0</v>
      </c>
      <c r="F71" s="473">
        <f>F72+F74</f>
        <v>0</v>
      </c>
    </row>
    <row r="72" spans="2:6">
      <c r="B72" s="474" t="s">
        <v>539</v>
      </c>
      <c r="C72" s="475" t="s">
        <v>540</v>
      </c>
      <c r="D72" s="476">
        <f>D73</f>
        <v>0</v>
      </c>
      <c r="E72" s="476">
        <f>E73</f>
        <v>0</v>
      </c>
      <c r="F72" s="477">
        <f>F73</f>
        <v>0</v>
      </c>
    </row>
    <row r="73" spans="2:6" ht="25.5">
      <c r="B73" s="474" t="s">
        <v>541</v>
      </c>
      <c r="C73" s="475" t="s">
        <v>542</v>
      </c>
      <c r="D73" s="476"/>
      <c r="E73" s="476"/>
      <c r="F73" s="477"/>
    </row>
    <row r="74" spans="2:6">
      <c r="B74" s="474" t="s">
        <v>543</v>
      </c>
      <c r="C74" s="475" t="s">
        <v>544</v>
      </c>
      <c r="D74" s="476">
        <f>D75</f>
        <v>0</v>
      </c>
      <c r="E74" s="476">
        <f>E75</f>
        <v>0</v>
      </c>
      <c r="F74" s="477">
        <f>F75</f>
        <v>0</v>
      </c>
    </row>
    <row r="75" spans="2:6" ht="25.5">
      <c r="B75" s="474" t="s">
        <v>545</v>
      </c>
      <c r="C75" s="475" t="s">
        <v>546</v>
      </c>
      <c r="D75" s="476"/>
      <c r="E75" s="476"/>
      <c r="F75" s="477"/>
    </row>
    <row r="76" spans="2:6" s="469" customFormat="1">
      <c r="B76" s="484" t="s">
        <v>547</v>
      </c>
      <c r="C76" s="485" t="s">
        <v>548</v>
      </c>
      <c r="D76" s="486">
        <f>D77+D102</f>
        <v>4060441</v>
      </c>
      <c r="E76" s="486">
        <f>E77+E102</f>
        <v>4092441</v>
      </c>
      <c r="F76" s="486">
        <f>F77+F102</f>
        <v>4127441</v>
      </c>
    </row>
    <row r="77" spans="2:6" s="469" customFormat="1" ht="38.25">
      <c r="B77" s="470" t="s">
        <v>549</v>
      </c>
      <c r="C77" s="471" t="s">
        <v>550</v>
      </c>
      <c r="D77" s="472">
        <f>D78+D85+D90</f>
        <v>4060441</v>
      </c>
      <c r="E77" s="472">
        <f>E78+E85+E90</f>
        <v>4092441</v>
      </c>
      <c r="F77" s="472">
        <f>F78+F85+F90</f>
        <v>4127441</v>
      </c>
    </row>
    <row r="78" spans="2:6" ht="25.5">
      <c r="B78" s="474" t="s">
        <v>551</v>
      </c>
      <c r="C78" s="487" t="s">
        <v>552</v>
      </c>
      <c r="D78" s="488">
        <f>D79+D83</f>
        <v>3860000</v>
      </c>
      <c r="E78" s="488">
        <f>E79+E83</f>
        <v>3892000</v>
      </c>
      <c r="F78" s="489">
        <f>F79+F83</f>
        <v>3927000</v>
      </c>
    </row>
    <row r="79" spans="2:6" ht="25.5">
      <c r="B79" s="474" t="s">
        <v>553</v>
      </c>
      <c r="C79" s="475" t="s">
        <v>554</v>
      </c>
      <c r="D79" s="476">
        <f>D80</f>
        <v>3860000</v>
      </c>
      <c r="E79" s="476">
        <f>E80</f>
        <v>3892000</v>
      </c>
      <c r="F79" s="477">
        <f>F80</f>
        <v>3927000</v>
      </c>
    </row>
    <row r="80" spans="2:6" ht="25.5">
      <c r="B80" s="474" t="s">
        <v>555</v>
      </c>
      <c r="C80" s="475" t="s">
        <v>556</v>
      </c>
      <c r="D80" s="476">
        <f>D81+D82</f>
        <v>3860000</v>
      </c>
      <c r="E80" s="476">
        <f>E81+E82</f>
        <v>3892000</v>
      </c>
      <c r="F80" s="477">
        <f>F81+F82</f>
        <v>3927000</v>
      </c>
    </row>
    <row r="81" spans="2:6" ht="38.25">
      <c r="B81" s="490" t="s">
        <v>557</v>
      </c>
      <c r="C81" s="491" t="s">
        <v>558</v>
      </c>
      <c r="D81" s="542">
        <v>3825000</v>
      </c>
      <c r="E81" s="542">
        <v>3857000</v>
      </c>
      <c r="F81" s="542">
        <v>3889000</v>
      </c>
    </row>
    <row r="82" spans="2:6" ht="38.25">
      <c r="B82" s="490" t="s">
        <v>559</v>
      </c>
      <c r="C82" s="491" t="s">
        <v>560</v>
      </c>
      <c r="D82" s="542">
        <v>35000</v>
      </c>
      <c r="E82" s="542">
        <v>35000</v>
      </c>
      <c r="F82" s="542">
        <v>38000</v>
      </c>
    </row>
    <row r="83" spans="2:6" ht="25.5">
      <c r="B83" s="474" t="s">
        <v>561</v>
      </c>
      <c r="C83" s="475" t="s">
        <v>562</v>
      </c>
      <c r="D83" s="476">
        <f>D84</f>
        <v>0</v>
      </c>
      <c r="E83" s="476">
        <f>E84</f>
        <v>0</v>
      </c>
      <c r="F83" s="477">
        <f>F84</f>
        <v>0</v>
      </c>
    </row>
    <row r="84" spans="2:6" ht="51">
      <c r="B84" s="474" t="s">
        <v>563</v>
      </c>
      <c r="C84" s="492" t="s">
        <v>564</v>
      </c>
      <c r="D84" s="476"/>
      <c r="E84" s="476"/>
      <c r="F84" s="477"/>
    </row>
    <row r="85" spans="2:6" ht="25.5">
      <c r="B85" s="493" t="s">
        <v>565</v>
      </c>
      <c r="C85" s="487" t="s">
        <v>566</v>
      </c>
      <c r="D85" s="476">
        <f>D86+D88</f>
        <v>200441</v>
      </c>
      <c r="E85" s="476">
        <f>E86+E88</f>
        <v>200441</v>
      </c>
      <c r="F85" s="477">
        <f>F86+F88</f>
        <v>200441</v>
      </c>
    </row>
    <row r="86" spans="2:6" ht="25.5">
      <c r="B86" s="474" t="s">
        <v>567</v>
      </c>
      <c r="C86" s="475" t="s">
        <v>568</v>
      </c>
      <c r="D86" s="476">
        <f>D87</f>
        <v>31400</v>
      </c>
      <c r="E86" s="476">
        <f>E87</f>
        <v>31400</v>
      </c>
      <c r="F86" s="477">
        <f>F87</f>
        <v>31400</v>
      </c>
    </row>
    <row r="87" spans="2:6" ht="38.25">
      <c r="B87" s="474" t="s">
        <v>569</v>
      </c>
      <c r="C87" s="475" t="s">
        <v>570</v>
      </c>
      <c r="D87" s="541">
        <v>31400</v>
      </c>
      <c r="E87" s="541">
        <v>31400</v>
      </c>
      <c r="F87" s="541">
        <v>31400</v>
      </c>
    </row>
    <row r="88" spans="2:6" ht="38.25">
      <c r="B88" s="474" t="s">
        <v>571</v>
      </c>
      <c r="C88" s="475" t="s">
        <v>572</v>
      </c>
      <c r="D88" s="476">
        <f>D89</f>
        <v>169041</v>
      </c>
      <c r="E88" s="476">
        <f>E89</f>
        <v>169041</v>
      </c>
      <c r="F88" s="477">
        <f>F89</f>
        <v>169041</v>
      </c>
    </row>
    <row r="89" spans="2:6" ht="51">
      <c r="B89" s="474" t="s">
        <v>573</v>
      </c>
      <c r="C89" s="475" t="s">
        <v>574</v>
      </c>
      <c r="D89" s="542">
        <v>169041</v>
      </c>
      <c r="E89" s="542">
        <v>169041</v>
      </c>
      <c r="F89" s="542">
        <v>169041</v>
      </c>
    </row>
    <row r="90" spans="2:6" hidden="1">
      <c r="B90" s="493" t="s">
        <v>575</v>
      </c>
      <c r="C90" s="487" t="s">
        <v>576</v>
      </c>
      <c r="D90" s="488">
        <f>D91+D93</f>
        <v>0</v>
      </c>
      <c r="E90" s="488">
        <f>E91+E93</f>
        <v>0</v>
      </c>
      <c r="F90" s="488">
        <f>F91+F93</f>
        <v>0</v>
      </c>
    </row>
    <row r="91" spans="2:6" ht="51" hidden="1">
      <c r="B91" s="474" t="s">
        <v>577</v>
      </c>
      <c r="C91" s="475" t="s">
        <v>578</v>
      </c>
      <c r="D91" s="476">
        <f>D92</f>
        <v>0</v>
      </c>
      <c r="E91" s="476">
        <f>E92</f>
        <v>0</v>
      </c>
      <c r="F91" s="477">
        <f>F92</f>
        <v>0</v>
      </c>
    </row>
    <row r="92" spans="2:6" ht="63.75" hidden="1">
      <c r="B92" s="474" t="s">
        <v>579</v>
      </c>
      <c r="C92" s="475" t="s">
        <v>580</v>
      </c>
      <c r="D92" s="476"/>
      <c r="E92" s="476"/>
      <c r="F92" s="477"/>
    </row>
    <row r="93" spans="2:6" ht="25.5" hidden="1">
      <c r="B93" s="474" t="s">
        <v>581</v>
      </c>
      <c r="C93" s="475" t="s">
        <v>582</v>
      </c>
      <c r="D93" s="476">
        <f>SUM(D94:D101)</f>
        <v>0</v>
      </c>
      <c r="E93" s="476">
        <f>SUM(E94:E101)</f>
        <v>0</v>
      </c>
      <c r="F93" s="476">
        <f>SUM(F94:F101)</f>
        <v>0</v>
      </c>
    </row>
    <row r="94" spans="2:6" ht="38.25" hidden="1">
      <c r="B94" s="474" t="s">
        <v>583</v>
      </c>
      <c r="C94" s="475" t="s">
        <v>584</v>
      </c>
      <c r="D94" s="476"/>
      <c r="E94" s="476"/>
      <c r="F94" s="477"/>
    </row>
    <row r="95" spans="2:6" ht="76.5" hidden="1">
      <c r="B95" s="474" t="s">
        <v>585</v>
      </c>
      <c r="C95" s="475" t="s">
        <v>586</v>
      </c>
      <c r="D95" s="476"/>
      <c r="E95" s="476"/>
      <c r="F95" s="477"/>
    </row>
    <row r="96" spans="2:6" ht="51" hidden="1">
      <c r="B96" s="474" t="s">
        <v>587</v>
      </c>
      <c r="C96" s="475" t="s">
        <v>588</v>
      </c>
      <c r="D96" s="476"/>
      <c r="E96" s="476"/>
      <c r="F96" s="477"/>
    </row>
    <row r="97" spans="2:6" ht="51" hidden="1">
      <c r="B97" s="474" t="s">
        <v>589</v>
      </c>
      <c r="C97" s="475" t="s">
        <v>590</v>
      </c>
      <c r="D97" s="476"/>
      <c r="E97" s="476"/>
      <c r="F97" s="477"/>
    </row>
    <row r="98" spans="2:6" ht="63.75" hidden="1">
      <c r="B98" s="474" t="s">
        <v>591</v>
      </c>
      <c r="C98" s="475" t="s">
        <v>592</v>
      </c>
      <c r="D98" s="476"/>
      <c r="E98" s="476"/>
      <c r="F98" s="477"/>
    </row>
    <row r="99" spans="2:6" ht="89.25" hidden="1">
      <c r="B99" s="474" t="s">
        <v>593</v>
      </c>
      <c r="C99" s="475" t="s">
        <v>594</v>
      </c>
      <c r="D99" s="476"/>
      <c r="E99" s="476"/>
      <c r="F99" s="477"/>
    </row>
    <row r="100" spans="2:6" ht="63.75" hidden="1">
      <c r="B100" s="474" t="s">
        <v>595</v>
      </c>
      <c r="C100" s="475" t="s">
        <v>596</v>
      </c>
      <c r="D100" s="476"/>
      <c r="E100" s="476"/>
      <c r="F100" s="477"/>
    </row>
    <row r="101" spans="2:6" ht="63.75" hidden="1">
      <c r="B101" s="474" t="s">
        <v>597</v>
      </c>
      <c r="C101" s="475" t="s">
        <v>598</v>
      </c>
      <c r="D101" s="476"/>
      <c r="E101" s="476"/>
      <c r="F101" s="477"/>
    </row>
    <row r="102" spans="2:6" s="469" customFormat="1">
      <c r="B102" s="470" t="s">
        <v>599</v>
      </c>
      <c r="C102" s="471" t="s">
        <v>600</v>
      </c>
      <c r="D102" s="472">
        <f>D103</f>
        <v>0</v>
      </c>
      <c r="E102" s="472">
        <f>E103</f>
        <v>0</v>
      </c>
      <c r="F102" s="473">
        <f>F103</f>
        <v>0</v>
      </c>
    </row>
    <row r="103" spans="2:6" ht="25.5">
      <c r="B103" s="493" t="s">
        <v>601</v>
      </c>
      <c r="C103" s="487" t="s">
        <v>602</v>
      </c>
      <c r="D103" s="476">
        <f>D104+D105</f>
        <v>0</v>
      </c>
      <c r="E103" s="476">
        <f>E104+E105</f>
        <v>0</v>
      </c>
      <c r="F103" s="477">
        <f>F104+F105</f>
        <v>0</v>
      </c>
    </row>
    <row r="104" spans="2:6" ht="76.5">
      <c r="B104" s="474" t="s">
        <v>603</v>
      </c>
      <c r="C104" s="475" t="s">
        <v>604</v>
      </c>
      <c r="D104" s="476"/>
      <c r="E104" s="476"/>
      <c r="F104" s="477"/>
    </row>
    <row r="105" spans="2:6" ht="25.5">
      <c r="B105" s="474" t="s">
        <v>605</v>
      </c>
      <c r="C105" s="475" t="s">
        <v>602</v>
      </c>
      <c r="D105" s="476"/>
      <c r="E105" s="476"/>
      <c r="F105" s="477"/>
    </row>
    <row r="106" spans="2:6" ht="13.5" thickBot="1">
      <c r="B106" s="494"/>
      <c r="C106" s="495" t="s">
        <v>606</v>
      </c>
      <c r="D106" s="496">
        <f>D76+D12</f>
        <v>14223549.190000001</v>
      </c>
      <c r="E106" s="496">
        <f>E76+E12</f>
        <v>14013422.67</v>
      </c>
      <c r="F106" s="497">
        <f>F76+F12</f>
        <v>14091845.48</v>
      </c>
    </row>
  </sheetData>
  <mergeCells count="5">
    <mergeCell ref="B9:F9"/>
    <mergeCell ref="E1:F1"/>
    <mergeCell ref="E3:F3"/>
    <mergeCell ref="B7:F7"/>
    <mergeCell ref="B8:F8"/>
  </mergeCells>
  <phoneticPr fontId="43" type="noConversion"/>
  <pageMargins left="0.15748031496062992" right="0.15748031496062992" top="0.15748031496062992" bottom="0.15748031496062992" header="0.1574803149606299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SheetLayoutView="100" workbookViewId="0">
      <selection activeCell="E36" sqref="E36:E38"/>
    </sheetView>
  </sheetViews>
  <sheetFormatPr defaultColWidth="9.140625" defaultRowHeight="15"/>
  <cols>
    <col min="1" max="1" width="26" style="338" customWidth="1"/>
    <col min="2" max="2" width="42.28515625" style="338" customWidth="1"/>
    <col min="3" max="3" width="15.85546875" style="342" customWidth="1"/>
    <col min="4" max="4" width="15.7109375" style="343" customWidth="1"/>
    <col min="5" max="5" width="15.85546875" style="343" customWidth="1"/>
    <col min="6" max="16384" width="9.140625" style="338"/>
  </cols>
  <sheetData>
    <row r="1" spans="1:5" ht="15.95" customHeight="1">
      <c r="B1" s="339"/>
      <c r="C1" s="690" t="s">
        <v>692</v>
      </c>
      <c r="D1" s="690"/>
      <c r="E1" s="690"/>
    </row>
    <row r="2" spans="1:5" ht="15.95" customHeight="1">
      <c r="B2" s="339" t="s">
        <v>332</v>
      </c>
      <c r="C2" s="340" t="s">
        <v>333</v>
      </c>
      <c r="D2" s="340"/>
      <c r="E2" s="340"/>
    </row>
    <row r="3" spans="1:5" ht="15.95" customHeight="1">
      <c r="C3" s="691" t="s">
        <v>94</v>
      </c>
      <c r="D3" s="691"/>
      <c r="E3" s="691"/>
    </row>
    <row r="4" spans="1:5" ht="15.95" customHeight="1">
      <c r="C4" s="341" t="s">
        <v>334</v>
      </c>
      <c r="D4" s="341"/>
      <c r="E4" s="341"/>
    </row>
    <row r="5" spans="1:5" ht="12.75" customHeight="1">
      <c r="C5" s="341"/>
      <c r="D5" s="341"/>
      <c r="E5" s="341"/>
    </row>
    <row r="6" spans="1:5" s="372" customFormat="1" ht="18.75" customHeight="1">
      <c r="A6" s="689" t="s">
        <v>335</v>
      </c>
      <c r="B6" s="689"/>
      <c r="C6" s="689"/>
      <c r="D6" s="689"/>
      <c r="E6" s="689"/>
    </row>
    <row r="7" spans="1:5" s="372" customFormat="1" ht="18.75" customHeight="1">
      <c r="A7" s="689" t="s">
        <v>93</v>
      </c>
      <c r="B7" s="689"/>
      <c r="C7" s="689"/>
      <c r="D7" s="689"/>
      <c r="E7" s="689"/>
    </row>
    <row r="8" spans="1:5" s="372" customFormat="1" ht="18.75" customHeight="1">
      <c r="A8" s="689" t="s">
        <v>336</v>
      </c>
      <c r="B8" s="689"/>
      <c r="C8" s="689"/>
      <c r="D8" s="689"/>
      <c r="E8" s="689"/>
    </row>
    <row r="10" spans="1:5" ht="15.75" thickBot="1">
      <c r="E10" s="344" t="s">
        <v>276</v>
      </c>
    </row>
    <row r="11" spans="1:5" ht="57" thickBot="1">
      <c r="A11" s="345" t="s">
        <v>337</v>
      </c>
      <c r="B11" s="346" t="s">
        <v>338</v>
      </c>
      <c r="C11" s="347" t="s">
        <v>269</v>
      </c>
      <c r="D11" s="348" t="s">
        <v>268</v>
      </c>
      <c r="E11" s="349" t="s">
        <v>282</v>
      </c>
    </row>
    <row r="12" spans="1:5" ht="20.100000000000001" customHeight="1">
      <c r="A12" s="350" t="s">
        <v>339</v>
      </c>
      <c r="B12" s="351" t="s">
        <v>340</v>
      </c>
      <c r="C12" s="352">
        <f>C13+C30+C19+C25</f>
        <v>0</v>
      </c>
      <c r="D12" s="352">
        <f>D13+D30+D19+D25</f>
        <v>354179.55000000075</v>
      </c>
      <c r="E12" s="353">
        <f>E13+E30+E19+E25</f>
        <v>731126.80999999866</v>
      </c>
    </row>
    <row r="13" spans="1:5" ht="31.5" customHeight="1">
      <c r="A13" s="354" t="s">
        <v>341</v>
      </c>
      <c r="B13" s="355" t="s">
        <v>342</v>
      </c>
      <c r="C13" s="356">
        <f>ABS(C14)-ABS(C19)-ABS(C25)</f>
        <v>0</v>
      </c>
      <c r="D13" s="356">
        <f>ABS(D14)-ABS(D19)-ABS(D25)</f>
        <v>0</v>
      </c>
      <c r="E13" s="357">
        <f>ABS(E14)-ABS(E19)-ABS(E25)</f>
        <v>0</v>
      </c>
    </row>
    <row r="14" spans="1:5" ht="31.5" customHeight="1">
      <c r="A14" s="354" t="s">
        <v>343</v>
      </c>
      <c r="B14" s="355" t="s">
        <v>344</v>
      </c>
      <c r="C14" s="356">
        <f>C16-ABS(C18)</f>
        <v>0</v>
      </c>
      <c r="D14" s="356">
        <f>D16-ABS(D18)</f>
        <v>0</v>
      </c>
      <c r="E14" s="357">
        <f>E16-ABS(E18)</f>
        <v>0</v>
      </c>
    </row>
    <row r="15" spans="1:5" ht="33.75" customHeight="1">
      <c r="A15" s="358" t="s">
        <v>345</v>
      </c>
      <c r="B15" s="359" t="s">
        <v>346</v>
      </c>
      <c r="C15" s="360">
        <f>C16</f>
        <v>0</v>
      </c>
      <c r="D15" s="360">
        <f>D16</f>
        <v>0</v>
      </c>
      <c r="E15" s="361">
        <f>E16</f>
        <v>0</v>
      </c>
    </row>
    <row r="16" spans="1:5" ht="48" customHeight="1">
      <c r="A16" s="358" t="s">
        <v>347</v>
      </c>
      <c r="B16" s="359" t="s">
        <v>348</v>
      </c>
      <c r="C16" s="360"/>
      <c r="D16" s="362"/>
      <c r="E16" s="363"/>
    </row>
    <row r="17" spans="1:5" ht="35.25" customHeight="1">
      <c r="A17" s="358" t="s">
        <v>349</v>
      </c>
      <c r="B17" s="359" t="s">
        <v>350</v>
      </c>
      <c r="C17" s="360">
        <f>C18</f>
        <v>0</v>
      </c>
      <c r="D17" s="360">
        <f>D18</f>
        <v>0</v>
      </c>
      <c r="E17" s="361">
        <f>E18</f>
        <v>0</v>
      </c>
    </row>
    <row r="18" spans="1:5" ht="46.5" customHeight="1">
      <c r="A18" s="358" t="s">
        <v>351</v>
      </c>
      <c r="B18" s="359" t="s">
        <v>352</v>
      </c>
      <c r="C18" s="360"/>
      <c r="D18" s="362"/>
      <c r="E18" s="363"/>
    </row>
    <row r="19" spans="1:5" ht="33.75" customHeight="1">
      <c r="A19" s="354" t="s">
        <v>353</v>
      </c>
      <c r="B19" s="355" t="s">
        <v>354</v>
      </c>
      <c r="C19" s="356">
        <f>C22-ABS(C24)</f>
        <v>0</v>
      </c>
      <c r="D19" s="364"/>
      <c r="E19" s="365"/>
    </row>
    <row r="20" spans="1:5" ht="45" customHeight="1">
      <c r="A20" s="366" t="s">
        <v>355</v>
      </c>
      <c r="B20" s="367" t="s">
        <v>356</v>
      </c>
      <c r="C20" s="368">
        <f>C21-ABS(C23)</f>
        <v>0</v>
      </c>
      <c r="D20" s="368">
        <f>D21-ABS(D23)</f>
        <v>0</v>
      </c>
      <c r="E20" s="369">
        <f>E21-ABS(E23)</f>
        <v>0</v>
      </c>
    </row>
    <row r="21" spans="1:5" ht="45" customHeight="1">
      <c r="A21" s="366" t="s">
        <v>357</v>
      </c>
      <c r="B21" s="359" t="s">
        <v>358</v>
      </c>
      <c r="C21" s="360">
        <f>C22</f>
        <v>0</v>
      </c>
      <c r="D21" s="360">
        <f>D22</f>
        <v>0</v>
      </c>
      <c r="E21" s="361">
        <f>E22</f>
        <v>0</v>
      </c>
    </row>
    <row r="22" spans="1:5" ht="50.25" customHeight="1">
      <c r="A22" s="366" t="s">
        <v>359</v>
      </c>
      <c r="B22" s="359" t="s">
        <v>360</v>
      </c>
      <c r="C22" s="360"/>
      <c r="D22" s="362"/>
      <c r="E22" s="363"/>
    </row>
    <row r="23" spans="1:5" ht="49.5" customHeight="1">
      <c r="A23" s="366" t="s">
        <v>361</v>
      </c>
      <c r="B23" s="359" t="s">
        <v>362</v>
      </c>
      <c r="C23" s="360">
        <f>C24</f>
        <v>0</v>
      </c>
      <c r="D23" s="360">
        <f>D24</f>
        <v>0</v>
      </c>
      <c r="E23" s="361">
        <f>E24</f>
        <v>0</v>
      </c>
    </row>
    <row r="24" spans="1:5" ht="48.75" customHeight="1">
      <c r="A24" s="366" t="s">
        <v>363</v>
      </c>
      <c r="B24" s="359" t="s">
        <v>364</v>
      </c>
      <c r="C24" s="360"/>
      <c r="D24" s="362"/>
      <c r="E24" s="363"/>
    </row>
    <row r="25" spans="1:5" ht="30.75" customHeight="1">
      <c r="A25" s="354" t="s">
        <v>365</v>
      </c>
      <c r="B25" s="355" t="s">
        <v>366</v>
      </c>
      <c r="C25" s="356">
        <f>ABS(C27)-ABS(C29)</f>
        <v>0</v>
      </c>
      <c r="D25" s="356">
        <f>ABS(D27)-D29</f>
        <v>0</v>
      </c>
      <c r="E25" s="357">
        <f>ABS(E27)-E29</f>
        <v>0</v>
      </c>
    </row>
    <row r="26" spans="1:5" ht="31.5" customHeight="1">
      <c r="A26" s="366" t="s">
        <v>367</v>
      </c>
      <c r="B26" s="367" t="s">
        <v>368</v>
      </c>
      <c r="C26" s="360">
        <f>C27</f>
        <v>0</v>
      </c>
      <c r="D26" s="360">
        <f>D27</f>
        <v>0</v>
      </c>
      <c r="E26" s="361">
        <f>E27</f>
        <v>0</v>
      </c>
    </row>
    <row r="27" spans="1:5" ht="94.5" customHeight="1">
      <c r="A27" s="366" t="s">
        <v>369</v>
      </c>
      <c r="B27" s="359" t="s">
        <v>370</v>
      </c>
      <c r="C27" s="360"/>
      <c r="D27" s="362"/>
      <c r="E27" s="363"/>
    </row>
    <row r="28" spans="1:5" ht="35.25" customHeight="1">
      <c r="A28" s="366" t="s">
        <v>371</v>
      </c>
      <c r="B28" s="359" t="s">
        <v>372</v>
      </c>
      <c r="C28" s="360">
        <f>C29</f>
        <v>0</v>
      </c>
      <c r="D28" s="360">
        <f>D29</f>
        <v>0</v>
      </c>
      <c r="E28" s="361">
        <f>E29</f>
        <v>0</v>
      </c>
    </row>
    <row r="29" spans="1:5" ht="51" customHeight="1">
      <c r="A29" s="366" t="s">
        <v>373</v>
      </c>
      <c r="B29" s="359" t="s">
        <v>374</v>
      </c>
      <c r="C29" s="360"/>
      <c r="D29" s="362"/>
      <c r="E29" s="363"/>
    </row>
    <row r="30" spans="1:5" ht="27" customHeight="1">
      <c r="A30" s="354" t="s">
        <v>341</v>
      </c>
      <c r="B30" s="355" t="s">
        <v>375</v>
      </c>
      <c r="C30" s="356">
        <f>C36-ABS(C31)</f>
        <v>0</v>
      </c>
      <c r="D30" s="356">
        <f>D36-ABS(D31)</f>
        <v>354179.55000000075</v>
      </c>
      <c r="E30" s="357">
        <f>E36-ABS(E31)</f>
        <v>731126.80999999866</v>
      </c>
    </row>
    <row r="31" spans="1:5" ht="36.75" customHeight="1">
      <c r="A31" s="366" t="s">
        <v>376</v>
      </c>
      <c r="B31" s="367" t="s">
        <v>377</v>
      </c>
      <c r="C31" s="360">
        <f t="shared" ref="C31:E34" si="0">C32</f>
        <v>14223549.189999999</v>
      </c>
      <c r="D31" s="360">
        <f t="shared" si="0"/>
        <v>-14013422.699999999</v>
      </c>
      <c r="E31" s="361">
        <f t="shared" si="0"/>
        <v>14091845.48</v>
      </c>
    </row>
    <row r="32" spans="1:5" ht="27" customHeight="1">
      <c r="A32" s="366" t="s">
        <v>378</v>
      </c>
      <c r="B32" s="367" t="s">
        <v>379</v>
      </c>
      <c r="C32" s="360">
        <f>C34</f>
        <v>14223549.189999999</v>
      </c>
      <c r="D32" s="360">
        <f>D34</f>
        <v>-14013422.699999999</v>
      </c>
      <c r="E32" s="361">
        <v>14091845.48</v>
      </c>
    </row>
    <row r="33" spans="1:5" ht="27" customHeight="1">
      <c r="A33" s="366" t="s">
        <v>506</v>
      </c>
      <c r="B33" s="367" t="s">
        <v>507</v>
      </c>
      <c r="C33" s="360">
        <f t="shared" si="0"/>
        <v>14223549.189999999</v>
      </c>
      <c r="D33" s="360">
        <f t="shared" si="0"/>
        <v>-14013422.699999999</v>
      </c>
      <c r="E33" s="361"/>
    </row>
    <row r="34" spans="1:5" ht="33" customHeight="1">
      <c r="A34" s="366" t="s">
        <v>380</v>
      </c>
      <c r="B34" s="367" t="s">
        <v>381</v>
      </c>
      <c r="C34" s="360">
        <f t="shared" si="0"/>
        <v>14223549.189999999</v>
      </c>
      <c r="D34" s="360">
        <v>-14013422.699999999</v>
      </c>
      <c r="E34" s="361">
        <v>14091845.48</v>
      </c>
    </row>
    <row r="35" spans="1:5" ht="35.25" customHeight="1">
      <c r="A35" s="366" t="s">
        <v>382</v>
      </c>
      <c r="B35" s="359" t="s">
        <v>383</v>
      </c>
      <c r="C35" s="360">
        <v>14223549.189999999</v>
      </c>
      <c r="D35" s="360">
        <v>-14013422.699999999</v>
      </c>
      <c r="E35" s="361">
        <v>14091845.48</v>
      </c>
    </row>
    <row r="36" spans="1:5" ht="27" customHeight="1" thickBot="1">
      <c r="A36" s="366" t="s">
        <v>384</v>
      </c>
      <c r="B36" s="367" t="s">
        <v>385</v>
      </c>
      <c r="C36" s="360">
        <v>14223549.189999999</v>
      </c>
      <c r="D36" s="105">
        <v>14367602.25</v>
      </c>
      <c r="E36" s="361">
        <v>14822972.289999999</v>
      </c>
    </row>
    <row r="37" spans="1:5" ht="27" customHeight="1" thickBot="1">
      <c r="A37" s="358" t="s">
        <v>386</v>
      </c>
      <c r="B37" s="359" t="s">
        <v>387</v>
      </c>
      <c r="C37" s="360">
        <v>14223549.189999999</v>
      </c>
      <c r="D37" s="105">
        <v>14367602.25</v>
      </c>
      <c r="E37" s="361">
        <v>14822972.289999999</v>
      </c>
    </row>
    <row r="38" spans="1:5" ht="34.5" customHeight="1" thickBot="1">
      <c r="A38" s="366" t="s">
        <v>388</v>
      </c>
      <c r="B38" s="367" t="s">
        <v>389</v>
      </c>
      <c r="C38" s="360">
        <v>14223549.189999999</v>
      </c>
      <c r="D38" s="105">
        <v>14367602.25</v>
      </c>
      <c r="E38" s="361">
        <v>14822972.289999999</v>
      </c>
    </row>
    <row r="39" spans="1:5" ht="31.5" customHeight="1" thickBot="1">
      <c r="A39" s="370" t="s">
        <v>390</v>
      </c>
      <c r="B39" s="371" t="s">
        <v>391</v>
      </c>
      <c r="C39" s="360">
        <v>14223549.189999999</v>
      </c>
      <c r="D39" s="105">
        <v>14367602.25</v>
      </c>
      <c r="E39" s="361">
        <v>14822972.289999999</v>
      </c>
    </row>
  </sheetData>
  <mergeCells count="5">
    <mergeCell ref="A8:E8"/>
    <mergeCell ref="C1:E1"/>
    <mergeCell ref="C3:E3"/>
    <mergeCell ref="A6:E6"/>
    <mergeCell ref="A7:E7"/>
  </mergeCells>
  <phoneticPr fontId="43" type="noConversion"/>
  <pageMargins left="0.19685039370078741" right="0.19685039370078741" top="0.23622047244094491" bottom="0.19" header="0.15748031496062992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122"/>
  <sheetViews>
    <sheetView showGridLines="0" view="pageBreakPreview" topLeftCell="A105" zoomScaleSheetLayoutView="100" workbookViewId="0">
      <selection activeCell="A10" sqref="A10:AB10"/>
    </sheetView>
  </sheetViews>
  <sheetFormatPr defaultColWidth="9.140625" defaultRowHeight="12.75"/>
  <cols>
    <col min="1" max="1" width="5.5703125" style="1" customWidth="1"/>
    <col min="2" max="13" width="0" style="1" hidden="1" customWidth="1"/>
    <col min="14" max="14" width="9.140625" style="1"/>
    <col min="15" max="15" width="10.85546875" style="1" customWidth="1"/>
    <col min="16" max="16" width="33.42578125" style="1" customWidth="1"/>
    <col min="17" max="17" width="8.7109375" style="1" customWidth="1"/>
    <col min="18" max="18" width="5.42578125" style="1" customWidth="1"/>
    <col min="19" max="19" width="5.28515625" style="1" customWidth="1"/>
    <col min="20" max="20" width="0" style="1" hidden="1" customWidth="1"/>
    <col min="21" max="21" width="3.85546875" style="1" customWidth="1"/>
    <col min="22" max="22" width="2.5703125" style="1" customWidth="1"/>
    <col min="23" max="23" width="3.42578125" style="1" customWidth="1"/>
    <col min="24" max="24" width="8.140625" style="1" customWidth="1"/>
    <col min="25" max="25" width="4.42578125" style="1" customWidth="1"/>
    <col min="26" max="26" width="0" style="1" hidden="1" customWidth="1"/>
    <col min="27" max="27" width="15.28515625" style="1" customWidth="1"/>
    <col min="28" max="28" width="15" style="1" customWidth="1"/>
    <col min="29" max="29" width="14.140625" style="1" customWidth="1"/>
    <col min="30" max="30" width="0" style="1" hidden="1" customWidth="1"/>
    <col min="31" max="31" width="1.140625" style="1" customWidth="1"/>
    <col min="32" max="16384" width="9.140625" style="1"/>
  </cols>
  <sheetData>
    <row r="1" spans="1:31" ht="12.75" customHeight="1" thickBo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/>
      <c r="AC1" s="2"/>
      <c r="AD1" s="3"/>
      <c r="AE1" s="2"/>
    </row>
    <row r="2" spans="1:31" ht="1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16"/>
      <c r="O2" s="117"/>
      <c r="P2" s="47"/>
      <c r="Q2" s="653"/>
      <c r="R2" s="22"/>
      <c r="S2" s="22"/>
      <c r="T2" s="22"/>
      <c r="U2" s="22"/>
      <c r="V2" s="22"/>
      <c r="W2" s="22"/>
      <c r="X2" s="22"/>
      <c r="AA2" s="692" t="s">
        <v>699</v>
      </c>
      <c r="AB2" s="692"/>
      <c r="AC2" s="2"/>
      <c r="AD2" s="21"/>
      <c r="AE2" s="2"/>
    </row>
    <row r="3" spans="1:31" ht="15" customHeight="1" thickBo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8"/>
      <c r="O3" s="49"/>
      <c r="P3" s="50"/>
      <c r="Q3" s="654"/>
      <c r="R3" s="22"/>
      <c r="S3" s="22"/>
      <c r="T3" s="22"/>
      <c r="U3" s="22"/>
      <c r="V3" s="22"/>
      <c r="W3" s="22"/>
      <c r="X3" s="22"/>
      <c r="AA3" s="24" t="s">
        <v>281</v>
      </c>
      <c r="AB3" s="22"/>
      <c r="AC3" s="2"/>
      <c r="AD3" s="21"/>
      <c r="AE3" s="2"/>
    </row>
    <row r="4" spans="1:31" ht="1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AA4" s="24" t="s">
        <v>279</v>
      </c>
      <c r="AB4" s="22"/>
      <c r="AC4" s="2"/>
      <c r="AD4" s="21"/>
      <c r="AE4" s="2"/>
    </row>
    <row r="5" spans="1:31" ht="1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5"/>
      <c r="S5" s="2"/>
      <c r="T5" s="25"/>
      <c r="U5" s="4"/>
      <c r="V5" s="25"/>
      <c r="W5" s="25"/>
      <c r="X5" s="25"/>
      <c r="AA5" s="692" t="s">
        <v>698</v>
      </c>
      <c r="AB5" s="692"/>
      <c r="AC5" s="2"/>
      <c r="AD5" s="25"/>
      <c r="AE5" s="2"/>
    </row>
    <row r="6" spans="1:31" ht="1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AA6" s="24" t="s">
        <v>508</v>
      </c>
      <c r="AB6" s="22"/>
      <c r="AC6" s="2"/>
      <c r="AD6" s="21"/>
      <c r="AE6" s="2"/>
    </row>
    <row r="7" spans="1:31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1"/>
      <c r="AC7" s="3"/>
      <c r="AD7" s="3"/>
      <c r="AE7" s="2"/>
    </row>
    <row r="8" spans="1:31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"/>
      <c r="AE8" s="2"/>
    </row>
    <row r="9" spans="1:31" s="381" customFormat="1" ht="15.75" customHeight="1">
      <c r="A9" s="115" t="s">
        <v>278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9"/>
      <c r="AE9" s="380"/>
    </row>
    <row r="10" spans="1:31" s="381" customFormat="1" ht="15.75" customHeight="1">
      <c r="A10" s="702" t="s">
        <v>509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51"/>
      <c r="AD10" s="379"/>
      <c r="AE10" s="380"/>
    </row>
    <row r="11" spans="1:31" s="381" customFormat="1" ht="15.75" customHeight="1">
      <c r="A11" s="382" t="s">
        <v>277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79"/>
      <c r="AE11" s="380"/>
    </row>
    <row r="12" spans="1:31" s="381" customFormat="1" ht="15.75" customHeight="1">
      <c r="A12" s="385" t="s">
        <v>286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6"/>
      <c r="N12" s="386"/>
      <c r="O12" s="386"/>
      <c r="P12" s="38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79"/>
      <c r="AE12" s="380"/>
    </row>
    <row r="13" spans="1:31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  <c r="AC13" s="12" t="s">
        <v>276</v>
      </c>
      <c r="AD13" s="3"/>
      <c r="AE13" s="2"/>
    </row>
    <row r="14" spans="1:31" ht="29.25" customHeight="1" thickBot="1">
      <c r="A14" s="7"/>
      <c r="B14" s="11"/>
      <c r="C14" s="11"/>
      <c r="D14" s="388"/>
      <c r="E14" s="388"/>
      <c r="F14" s="388"/>
      <c r="G14" s="388"/>
      <c r="H14" s="388"/>
      <c r="I14" s="388"/>
      <c r="J14" s="388"/>
      <c r="K14" s="388"/>
      <c r="L14" s="389"/>
      <c r="M14" s="390"/>
      <c r="N14" s="699" t="s">
        <v>287</v>
      </c>
      <c r="O14" s="700"/>
      <c r="P14" s="701"/>
      <c r="Q14" s="40"/>
      <c r="R14" s="37" t="s">
        <v>275</v>
      </c>
      <c r="S14" s="37" t="s">
        <v>274</v>
      </c>
      <c r="T14" s="38" t="s">
        <v>273</v>
      </c>
      <c r="U14" s="704" t="s">
        <v>272</v>
      </c>
      <c r="V14" s="704"/>
      <c r="W14" s="704"/>
      <c r="X14" s="704"/>
      <c r="Y14" s="39" t="s">
        <v>271</v>
      </c>
      <c r="Z14" s="37" t="s">
        <v>270</v>
      </c>
      <c r="AA14" s="37" t="s">
        <v>269</v>
      </c>
      <c r="AB14" s="327" t="s">
        <v>268</v>
      </c>
      <c r="AC14" s="40" t="s">
        <v>282</v>
      </c>
      <c r="AD14" s="8"/>
      <c r="AE14" s="3"/>
    </row>
    <row r="15" spans="1:31" s="32" customFormat="1" ht="30">
      <c r="A15" s="27"/>
      <c r="B15" s="28"/>
      <c r="C15" s="29"/>
      <c r="D15" s="705" t="s">
        <v>267</v>
      </c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6"/>
      <c r="P15" s="706"/>
      <c r="Q15" s="655" t="s">
        <v>502</v>
      </c>
      <c r="R15" s="391">
        <v>1</v>
      </c>
      <c r="S15" s="392" t="s">
        <v>142</v>
      </c>
      <c r="T15" s="393" t="s">
        <v>139</v>
      </c>
      <c r="U15" s="394" t="s">
        <v>142</v>
      </c>
      <c r="V15" s="395" t="s">
        <v>143</v>
      </c>
      <c r="W15" s="394" t="s">
        <v>142</v>
      </c>
      <c r="X15" s="396" t="s">
        <v>141</v>
      </c>
      <c r="Y15" s="397"/>
      <c r="Z15" s="398"/>
      <c r="AA15" s="399">
        <f>AA16+AA20+AA26</f>
        <v>6174400</v>
      </c>
      <c r="AB15" s="399">
        <f>AB16+AB20+AB26</f>
        <v>6178000</v>
      </c>
      <c r="AC15" s="399">
        <f>AC16+AC20+AC26</f>
        <v>6177500</v>
      </c>
      <c r="AD15" s="30"/>
      <c r="AE15" s="31"/>
    </row>
    <row r="16" spans="1:31" s="454" customFormat="1" ht="30">
      <c r="A16" s="449"/>
      <c r="B16" s="450"/>
      <c r="C16" s="451"/>
      <c r="D16" s="400"/>
      <c r="E16" s="697" t="s">
        <v>266</v>
      </c>
      <c r="F16" s="697"/>
      <c r="G16" s="697"/>
      <c r="H16" s="697"/>
      <c r="I16" s="697"/>
      <c r="J16" s="697"/>
      <c r="K16" s="697"/>
      <c r="L16" s="697"/>
      <c r="M16" s="697"/>
      <c r="N16" s="698"/>
      <c r="O16" s="698"/>
      <c r="P16" s="698"/>
      <c r="Q16" s="655" t="s">
        <v>502</v>
      </c>
      <c r="R16" s="401">
        <v>1</v>
      </c>
      <c r="S16" s="402">
        <v>2</v>
      </c>
      <c r="T16" s="403" t="s">
        <v>139</v>
      </c>
      <c r="U16" s="404" t="s">
        <v>142</v>
      </c>
      <c r="V16" s="405" t="s">
        <v>143</v>
      </c>
      <c r="W16" s="404" t="s">
        <v>142</v>
      </c>
      <c r="X16" s="406" t="s">
        <v>141</v>
      </c>
      <c r="Y16" s="407"/>
      <c r="Z16" s="408"/>
      <c r="AA16" s="409">
        <f>AA17</f>
        <v>597070</v>
      </c>
      <c r="AB16" s="409">
        <f t="shared" ref="AB16:AC18" si="0">AB17</f>
        <v>597570</v>
      </c>
      <c r="AC16" s="409">
        <f t="shared" si="0"/>
        <v>597070</v>
      </c>
      <c r="AD16" s="452"/>
      <c r="AE16" s="453"/>
    </row>
    <row r="17" spans="1:31" s="454" customFormat="1" ht="18.75" customHeight="1">
      <c r="A17" s="449"/>
      <c r="B17" s="450"/>
      <c r="C17" s="451"/>
      <c r="D17" s="410"/>
      <c r="E17" s="400"/>
      <c r="F17" s="697" t="s">
        <v>244</v>
      </c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55" t="s">
        <v>502</v>
      </c>
      <c r="R17" s="411">
        <v>1</v>
      </c>
      <c r="S17" s="412">
        <v>2</v>
      </c>
      <c r="T17" s="403" t="s">
        <v>243</v>
      </c>
      <c r="U17" s="413" t="s">
        <v>234</v>
      </c>
      <c r="V17" s="414" t="s">
        <v>143</v>
      </c>
      <c r="W17" s="413" t="s">
        <v>142</v>
      </c>
      <c r="X17" s="415" t="s">
        <v>141</v>
      </c>
      <c r="Y17" s="416"/>
      <c r="Z17" s="408"/>
      <c r="AA17" s="417">
        <f>AA18</f>
        <v>597070</v>
      </c>
      <c r="AB17" s="417">
        <f t="shared" si="0"/>
        <v>597570</v>
      </c>
      <c r="AC17" s="417">
        <f t="shared" si="0"/>
        <v>597070</v>
      </c>
      <c r="AD17" s="452"/>
      <c r="AE17" s="453"/>
    </row>
    <row r="18" spans="1:31" s="454" customFormat="1" ht="30">
      <c r="A18" s="449"/>
      <c r="B18" s="450"/>
      <c r="C18" s="451"/>
      <c r="D18" s="410"/>
      <c r="E18" s="410"/>
      <c r="F18" s="410"/>
      <c r="G18" s="410"/>
      <c r="H18" s="400"/>
      <c r="I18" s="697" t="s">
        <v>265</v>
      </c>
      <c r="J18" s="697"/>
      <c r="K18" s="697"/>
      <c r="L18" s="697"/>
      <c r="M18" s="697"/>
      <c r="N18" s="697"/>
      <c r="O18" s="697"/>
      <c r="P18" s="697"/>
      <c r="Q18" s="655" t="s">
        <v>502</v>
      </c>
      <c r="R18" s="411">
        <v>1</v>
      </c>
      <c r="S18" s="412">
        <v>2</v>
      </c>
      <c r="T18" s="403" t="s">
        <v>264</v>
      </c>
      <c r="U18" s="413" t="s">
        <v>234</v>
      </c>
      <c r="V18" s="414" t="s">
        <v>143</v>
      </c>
      <c r="W18" s="413" t="s">
        <v>142</v>
      </c>
      <c r="X18" s="415" t="s">
        <v>263</v>
      </c>
      <c r="Y18" s="416"/>
      <c r="Z18" s="408"/>
      <c r="AA18" s="417">
        <f>AA19</f>
        <v>597070</v>
      </c>
      <c r="AB18" s="417">
        <f t="shared" si="0"/>
        <v>597570</v>
      </c>
      <c r="AC18" s="417">
        <f t="shared" si="0"/>
        <v>597070</v>
      </c>
      <c r="AD18" s="452"/>
      <c r="AE18" s="453"/>
    </row>
    <row r="19" spans="1:31" s="454" customFormat="1" ht="30">
      <c r="A19" s="449"/>
      <c r="B19" s="450"/>
      <c r="C19" s="451"/>
      <c r="D19" s="410"/>
      <c r="E19" s="410"/>
      <c r="F19" s="410"/>
      <c r="G19" s="410"/>
      <c r="H19" s="410"/>
      <c r="I19" s="410"/>
      <c r="J19" s="400"/>
      <c r="K19" s="703" t="s">
        <v>242</v>
      </c>
      <c r="L19" s="693"/>
      <c r="M19" s="693"/>
      <c r="N19" s="693"/>
      <c r="O19" s="693"/>
      <c r="P19" s="694"/>
      <c r="Q19" s="655" t="s">
        <v>502</v>
      </c>
      <c r="R19" s="411">
        <v>1</v>
      </c>
      <c r="S19" s="412">
        <v>2</v>
      </c>
      <c r="T19" s="403" t="s">
        <v>264</v>
      </c>
      <c r="U19" s="413" t="s">
        <v>234</v>
      </c>
      <c r="V19" s="414" t="s">
        <v>143</v>
      </c>
      <c r="W19" s="413" t="s">
        <v>142</v>
      </c>
      <c r="X19" s="415" t="s">
        <v>263</v>
      </c>
      <c r="Y19" s="418" t="s">
        <v>236</v>
      </c>
      <c r="Z19" s="408"/>
      <c r="AA19" s="525">
        <v>597070</v>
      </c>
      <c r="AB19" s="525">
        <v>597570</v>
      </c>
      <c r="AC19" s="525">
        <v>597070</v>
      </c>
      <c r="AD19" s="452"/>
      <c r="AE19" s="453"/>
    </row>
    <row r="20" spans="1:31" s="454" customFormat="1" ht="40.15" customHeight="1">
      <c r="A20" s="449"/>
      <c r="B20" s="450"/>
      <c r="C20" s="451"/>
      <c r="D20" s="400"/>
      <c r="E20" s="697" t="s">
        <v>262</v>
      </c>
      <c r="F20" s="697"/>
      <c r="G20" s="697"/>
      <c r="H20" s="697"/>
      <c r="I20" s="697"/>
      <c r="J20" s="697"/>
      <c r="K20" s="697"/>
      <c r="L20" s="697"/>
      <c r="M20" s="697"/>
      <c r="N20" s="698"/>
      <c r="O20" s="698"/>
      <c r="P20" s="698"/>
      <c r="Q20" s="655" t="s">
        <v>502</v>
      </c>
      <c r="R20" s="401">
        <v>1</v>
      </c>
      <c r="S20" s="402">
        <v>4</v>
      </c>
      <c r="T20" s="403" t="s">
        <v>139</v>
      </c>
      <c r="U20" s="404" t="s">
        <v>142</v>
      </c>
      <c r="V20" s="405" t="s">
        <v>143</v>
      </c>
      <c r="W20" s="404" t="s">
        <v>142</v>
      </c>
      <c r="X20" s="406" t="s">
        <v>141</v>
      </c>
      <c r="Y20" s="407"/>
      <c r="Z20" s="408"/>
      <c r="AA20" s="409">
        <f>AA21</f>
        <v>3067710</v>
      </c>
      <c r="AB20" s="409">
        <f t="shared" ref="AB20:AC22" si="1">AB21</f>
        <v>3070810</v>
      </c>
      <c r="AC20" s="409">
        <f t="shared" si="1"/>
        <v>3070810</v>
      </c>
      <c r="AD20" s="452"/>
      <c r="AE20" s="453"/>
    </row>
    <row r="21" spans="1:31" s="454" customFormat="1" ht="30">
      <c r="A21" s="449"/>
      <c r="B21" s="450"/>
      <c r="C21" s="451"/>
      <c r="D21" s="410"/>
      <c r="E21" s="400"/>
      <c r="F21" s="697" t="s">
        <v>254</v>
      </c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55" t="s">
        <v>502</v>
      </c>
      <c r="R21" s="411">
        <v>1</v>
      </c>
      <c r="S21" s="412">
        <v>4</v>
      </c>
      <c r="T21" s="403" t="s">
        <v>253</v>
      </c>
      <c r="U21" s="413" t="s">
        <v>249</v>
      </c>
      <c r="V21" s="414" t="s">
        <v>143</v>
      </c>
      <c r="W21" s="413" t="s">
        <v>142</v>
      </c>
      <c r="X21" s="415" t="s">
        <v>141</v>
      </c>
      <c r="Y21" s="416"/>
      <c r="Z21" s="408"/>
      <c r="AA21" s="417">
        <f>AA22</f>
        <v>3067710</v>
      </c>
      <c r="AB21" s="417">
        <f t="shared" si="1"/>
        <v>3070810</v>
      </c>
      <c r="AC21" s="417">
        <f t="shared" si="1"/>
        <v>3070810</v>
      </c>
      <c r="AD21" s="452"/>
      <c r="AE21" s="453"/>
    </row>
    <row r="22" spans="1:31" s="454" customFormat="1" ht="30">
      <c r="A22" s="449"/>
      <c r="B22" s="450"/>
      <c r="C22" s="451"/>
      <c r="D22" s="410"/>
      <c r="E22" s="410"/>
      <c r="F22" s="410"/>
      <c r="G22" s="400"/>
      <c r="H22" s="697" t="s">
        <v>261</v>
      </c>
      <c r="I22" s="697"/>
      <c r="J22" s="697"/>
      <c r="K22" s="697"/>
      <c r="L22" s="697"/>
      <c r="M22" s="697"/>
      <c r="N22" s="697"/>
      <c r="O22" s="697"/>
      <c r="P22" s="697"/>
      <c r="Q22" s="655" t="s">
        <v>502</v>
      </c>
      <c r="R22" s="411">
        <v>1</v>
      </c>
      <c r="S22" s="412">
        <v>4</v>
      </c>
      <c r="T22" s="403" t="s">
        <v>260</v>
      </c>
      <c r="U22" s="413" t="s">
        <v>249</v>
      </c>
      <c r="V22" s="414" t="s">
        <v>143</v>
      </c>
      <c r="W22" s="413" t="s">
        <v>146</v>
      </c>
      <c r="X22" s="415" t="s">
        <v>141</v>
      </c>
      <c r="Y22" s="416"/>
      <c r="Z22" s="408"/>
      <c r="AA22" s="417">
        <f>AA23</f>
        <v>3067710</v>
      </c>
      <c r="AB22" s="417">
        <f t="shared" si="1"/>
        <v>3070810</v>
      </c>
      <c r="AC22" s="417">
        <f t="shared" si="1"/>
        <v>3070810</v>
      </c>
      <c r="AD22" s="452"/>
      <c r="AE22" s="453"/>
    </row>
    <row r="23" spans="1:31" s="454" customFormat="1" ht="17.25" customHeight="1">
      <c r="A23" s="449"/>
      <c r="B23" s="450"/>
      <c r="C23" s="451"/>
      <c r="D23" s="410"/>
      <c r="E23" s="410"/>
      <c r="F23" s="410"/>
      <c r="G23" s="410"/>
      <c r="H23" s="400"/>
      <c r="I23" s="697" t="s">
        <v>259</v>
      </c>
      <c r="J23" s="697"/>
      <c r="K23" s="697"/>
      <c r="L23" s="697"/>
      <c r="M23" s="697"/>
      <c r="N23" s="697"/>
      <c r="O23" s="697"/>
      <c r="P23" s="697"/>
      <c r="Q23" s="655" t="s">
        <v>502</v>
      </c>
      <c r="R23" s="411">
        <v>1</v>
      </c>
      <c r="S23" s="412">
        <v>4</v>
      </c>
      <c r="T23" s="403" t="s">
        <v>258</v>
      </c>
      <c r="U23" s="413" t="s">
        <v>249</v>
      </c>
      <c r="V23" s="414" t="s">
        <v>143</v>
      </c>
      <c r="W23" s="413" t="s">
        <v>146</v>
      </c>
      <c r="X23" s="415" t="s">
        <v>257</v>
      </c>
      <c r="Y23" s="416"/>
      <c r="Z23" s="408"/>
      <c r="AA23" s="417">
        <f>AA24+AA25</f>
        <v>3067710</v>
      </c>
      <c r="AB23" s="417">
        <f>AB24+AB25</f>
        <v>3070810</v>
      </c>
      <c r="AC23" s="417">
        <f>AC24+AC25</f>
        <v>3070810</v>
      </c>
      <c r="AD23" s="452"/>
      <c r="AE23" s="453"/>
    </row>
    <row r="24" spans="1:31" s="454" customFormat="1" ht="30">
      <c r="A24" s="449"/>
      <c r="B24" s="450"/>
      <c r="C24" s="451"/>
      <c r="D24" s="410"/>
      <c r="E24" s="410"/>
      <c r="F24" s="410"/>
      <c r="G24" s="410"/>
      <c r="H24" s="410"/>
      <c r="I24" s="410"/>
      <c r="J24" s="400"/>
      <c r="K24" s="703" t="s">
        <v>242</v>
      </c>
      <c r="L24" s="693"/>
      <c r="M24" s="693"/>
      <c r="N24" s="693"/>
      <c r="O24" s="693"/>
      <c r="P24" s="694"/>
      <c r="Q24" s="655" t="s">
        <v>502</v>
      </c>
      <c r="R24" s="411">
        <v>1</v>
      </c>
      <c r="S24" s="412">
        <v>4</v>
      </c>
      <c r="T24" s="403" t="s">
        <v>258</v>
      </c>
      <c r="U24" s="413" t="s">
        <v>249</v>
      </c>
      <c r="V24" s="414" t="s">
        <v>143</v>
      </c>
      <c r="W24" s="413" t="s">
        <v>146</v>
      </c>
      <c r="X24" s="415" t="s">
        <v>257</v>
      </c>
      <c r="Y24" s="418" t="s">
        <v>236</v>
      </c>
      <c r="Z24" s="408"/>
      <c r="AA24" s="419">
        <v>1891676</v>
      </c>
      <c r="AB24" s="419">
        <v>1891676</v>
      </c>
      <c r="AC24" s="419">
        <v>1891676</v>
      </c>
      <c r="AD24" s="452"/>
      <c r="AE24" s="453"/>
    </row>
    <row r="25" spans="1:31" s="454" customFormat="1" ht="30">
      <c r="A25" s="449"/>
      <c r="B25" s="450"/>
      <c r="C25" s="451"/>
      <c r="D25" s="410"/>
      <c r="E25" s="410"/>
      <c r="F25" s="410"/>
      <c r="G25" s="410"/>
      <c r="H25" s="410"/>
      <c r="I25" s="410"/>
      <c r="J25" s="400"/>
      <c r="K25" s="703" t="s">
        <v>187</v>
      </c>
      <c r="L25" s="693"/>
      <c r="M25" s="693"/>
      <c r="N25" s="693"/>
      <c r="O25" s="693"/>
      <c r="P25" s="694"/>
      <c r="Q25" s="655" t="s">
        <v>502</v>
      </c>
      <c r="R25" s="411">
        <v>1</v>
      </c>
      <c r="S25" s="412">
        <v>4</v>
      </c>
      <c r="T25" s="403" t="s">
        <v>258</v>
      </c>
      <c r="U25" s="413" t="s">
        <v>249</v>
      </c>
      <c r="V25" s="414" t="s">
        <v>143</v>
      </c>
      <c r="W25" s="413" t="s">
        <v>146</v>
      </c>
      <c r="X25" s="415" t="s">
        <v>257</v>
      </c>
      <c r="Y25" s="418" t="s">
        <v>183</v>
      </c>
      <c r="Z25" s="408"/>
      <c r="AA25" s="419">
        <v>1176034</v>
      </c>
      <c r="AB25" s="419">
        <v>1179134</v>
      </c>
      <c r="AC25" s="419">
        <v>1179134</v>
      </c>
      <c r="AD25" s="452"/>
      <c r="AE25" s="453"/>
    </row>
    <row r="26" spans="1:31" s="454" customFormat="1" ht="30" customHeight="1">
      <c r="A26" s="449"/>
      <c r="B26" s="450"/>
      <c r="C26" s="526"/>
      <c r="D26" s="400"/>
      <c r="E26" s="400"/>
      <c r="F26" s="400"/>
      <c r="G26" s="400"/>
      <c r="H26" s="400"/>
      <c r="I26" s="400"/>
      <c r="J26" s="400"/>
      <c r="K26" s="400"/>
      <c r="L26" s="524"/>
      <c r="M26" s="524"/>
      <c r="N26" s="708" t="s">
        <v>116</v>
      </c>
      <c r="O26" s="708"/>
      <c r="P26" s="709"/>
      <c r="Q26" s="655" t="s">
        <v>502</v>
      </c>
      <c r="R26" s="600">
        <v>1</v>
      </c>
      <c r="S26" s="601">
        <v>13</v>
      </c>
      <c r="T26" s="602"/>
      <c r="U26" s="404" t="s">
        <v>142</v>
      </c>
      <c r="V26" s="405" t="s">
        <v>143</v>
      </c>
      <c r="W26" s="404" t="s">
        <v>142</v>
      </c>
      <c r="X26" s="406" t="s">
        <v>141</v>
      </c>
      <c r="Y26" s="418"/>
      <c r="Z26" s="408"/>
      <c r="AA26" s="598">
        <f>AA27</f>
        <v>2509620</v>
      </c>
      <c r="AB26" s="598">
        <f>AB27</f>
        <v>2509620</v>
      </c>
      <c r="AC26" s="598">
        <f>AC27</f>
        <v>2509620</v>
      </c>
      <c r="AD26" s="452"/>
      <c r="AE26" s="453"/>
    </row>
    <row r="27" spans="1:31" s="454" customFormat="1" ht="55.15" customHeight="1">
      <c r="A27" s="449"/>
      <c r="B27" s="450"/>
      <c r="C27" s="526"/>
      <c r="D27" s="400"/>
      <c r="E27" s="400"/>
      <c r="F27" s="400"/>
      <c r="G27" s="400"/>
      <c r="H27" s="400"/>
      <c r="I27" s="400"/>
      <c r="J27" s="400"/>
      <c r="K27" s="400"/>
      <c r="L27" s="524"/>
      <c r="M27" s="524"/>
      <c r="N27" s="693" t="s">
        <v>254</v>
      </c>
      <c r="O27" s="693"/>
      <c r="P27" s="694"/>
      <c r="Q27" s="655" t="s">
        <v>502</v>
      </c>
      <c r="R27" s="411">
        <v>1</v>
      </c>
      <c r="S27" s="412">
        <v>13</v>
      </c>
      <c r="T27" s="403"/>
      <c r="U27" s="413">
        <v>86</v>
      </c>
      <c r="V27" s="414">
        <v>0</v>
      </c>
      <c r="W27" s="413">
        <v>0</v>
      </c>
      <c r="X27" s="415">
        <v>0</v>
      </c>
      <c r="Y27" s="418"/>
      <c r="Z27" s="408"/>
      <c r="AA27" s="419">
        <f>AA28+AA33+AA34</f>
        <v>2509620</v>
      </c>
      <c r="AB27" s="419">
        <f>AB28+AB33+AB34</f>
        <v>2509620</v>
      </c>
      <c r="AC27" s="419">
        <f>AC28+AC33+AC34</f>
        <v>2509620</v>
      </c>
      <c r="AD27" s="452"/>
      <c r="AE27" s="453"/>
    </row>
    <row r="28" spans="1:31" s="454" customFormat="1" ht="48.75" customHeight="1">
      <c r="A28" s="449"/>
      <c r="B28" s="450"/>
      <c r="C28" s="526"/>
      <c r="D28" s="400"/>
      <c r="E28" s="400"/>
      <c r="F28" s="400"/>
      <c r="G28" s="400"/>
      <c r="H28" s="400"/>
      <c r="I28" s="400"/>
      <c r="J28" s="400"/>
      <c r="K28" s="400"/>
      <c r="L28" s="524"/>
      <c r="M28" s="524"/>
      <c r="N28" s="693" t="s">
        <v>417</v>
      </c>
      <c r="O28" s="693"/>
      <c r="P28" s="694"/>
      <c r="Q28" s="655" t="s">
        <v>502</v>
      </c>
      <c r="R28" s="411">
        <v>1</v>
      </c>
      <c r="S28" s="412">
        <v>13</v>
      </c>
      <c r="T28" s="403"/>
      <c r="U28" s="413">
        <v>86</v>
      </c>
      <c r="V28" s="414" t="s">
        <v>143</v>
      </c>
      <c r="W28" s="413">
        <v>3</v>
      </c>
      <c r="X28" s="415" t="s">
        <v>141</v>
      </c>
      <c r="Y28" s="418"/>
      <c r="Z28" s="408"/>
      <c r="AA28" s="419">
        <f>AA29+AA30+AA31</f>
        <v>2501620</v>
      </c>
      <c r="AB28" s="419">
        <f>AB29+AB30+AB31</f>
        <v>2501620</v>
      </c>
      <c r="AC28" s="419">
        <f>AC29+AC30+AC31</f>
        <v>2501620</v>
      </c>
      <c r="AD28" s="452"/>
      <c r="AE28" s="453"/>
    </row>
    <row r="29" spans="1:31" s="454" customFormat="1" ht="15">
      <c r="A29" s="449"/>
      <c r="B29" s="450"/>
      <c r="C29" s="526"/>
      <c r="D29" s="400"/>
      <c r="E29" s="400"/>
      <c r="F29" s="400"/>
      <c r="G29" s="400"/>
      <c r="H29" s="400"/>
      <c r="I29" s="400"/>
      <c r="J29" s="400"/>
      <c r="K29" s="400"/>
      <c r="L29" s="524"/>
      <c r="M29" s="524"/>
      <c r="N29" s="693" t="s">
        <v>134</v>
      </c>
      <c r="O29" s="693"/>
      <c r="P29" s="694"/>
      <c r="Q29" s="655" t="s">
        <v>502</v>
      </c>
      <c r="R29" s="411">
        <v>1</v>
      </c>
      <c r="S29" s="412">
        <v>13</v>
      </c>
      <c r="T29" s="403"/>
      <c r="U29" s="413">
        <v>86</v>
      </c>
      <c r="V29" s="414">
        <v>0</v>
      </c>
      <c r="W29" s="413">
        <v>37</v>
      </c>
      <c r="X29" s="415">
        <v>3</v>
      </c>
      <c r="Y29" s="418">
        <v>110</v>
      </c>
      <c r="Z29" s="408"/>
      <c r="AA29" s="419">
        <v>2301313</v>
      </c>
      <c r="AB29" s="419">
        <v>2301313</v>
      </c>
      <c r="AC29" s="419">
        <v>2301313</v>
      </c>
      <c r="AD29" s="452"/>
      <c r="AE29" s="453"/>
    </row>
    <row r="30" spans="1:31" s="454" customFormat="1" ht="48.75" customHeight="1">
      <c r="A30" s="449"/>
      <c r="B30" s="450"/>
      <c r="C30" s="526"/>
      <c r="D30" s="400"/>
      <c r="E30" s="400"/>
      <c r="F30" s="400"/>
      <c r="G30" s="400"/>
      <c r="H30" s="400"/>
      <c r="I30" s="400"/>
      <c r="J30" s="400"/>
      <c r="K30" s="400"/>
      <c r="L30" s="524"/>
      <c r="M30" s="524"/>
      <c r="N30" s="695" t="s">
        <v>187</v>
      </c>
      <c r="O30" s="695"/>
      <c r="P30" s="696"/>
      <c r="Q30" s="655" t="s">
        <v>502</v>
      </c>
      <c r="R30" s="411">
        <v>1</v>
      </c>
      <c r="S30" s="412">
        <v>13</v>
      </c>
      <c r="T30" s="403"/>
      <c r="U30" s="413">
        <v>86</v>
      </c>
      <c r="V30" s="414">
        <v>0</v>
      </c>
      <c r="W30" s="413">
        <v>37</v>
      </c>
      <c r="X30" s="415">
        <v>3</v>
      </c>
      <c r="Y30" s="418">
        <v>240</v>
      </c>
      <c r="Z30" s="408"/>
      <c r="AA30" s="419">
        <v>195307</v>
      </c>
      <c r="AB30" s="419">
        <v>195307</v>
      </c>
      <c r="AC30" s="419">
        <v>195307</v>
      </c>
      <c r="AD30" s="452"/>
      <c r="AE30" s="453"/>
    </row>
    <row r="31" spans="1:31" s="454" customFormat="1" ht="15">
      <c r="A31" s="449"/>
      <c r="B31" s="450"/>
      <c r="C31" s="526"/>
      <c r="D31" s="400"/>
      <c r="E31" s="400"/>
      <c r="F31" s="400"/>
      <c r="G31" s="400"/>
      <c r="H31" s="400"/>
      <c r="I31" s="400"/>
      <c r="J31" s="400"/>
      <c r="K31" s="400"/>
      <c r="L31" s="524"/>
      <c r="M31" s="524"/>
      <c r="N31" s="693" t="s">
        <v>135</v>
      </c>
      <c r="O31" s="693"/>
      <c r="P31" s="694"/>
      <c r="Q31" s="655" t="s">
        <v>502</v>
      </c>
      <c r="R31" s="411">
        <v>1</v>
      </c>
      <c r="S31" s="412">
        <v>13</v>
      </c>
      <c r="T31" s="403"/>
      <c r="U31" s="413">
        <v>86</v>
      </c>
      <c r="V31" s="414">
        <v>0</v>
      </c>
      <c r="W31" s="413">
        <v>37</v>
      </c>
      <c r="X31" s="415">
        <v>3</v>
      </c>
      <c r="Y31" s="418">
        <v>850</v>
      </c>
      <c r="Z31" s="408"/>
      <c r="AA31" s="419">
        <v>5000</v>
      </c>
      <c r="AB31" s="419">
        <v>5000</v>
      </c>
      <c r="AC31" s="419">
        <v>5000</v>
      </c>
      <c r="AD31" s="452"/>
      <c r="AE31" s="453"/>
    </row>
    <row r="32" spans="1:31" s="454" customFormat="1" ht="15">
      <c r="A32" s="449"/>
      <c r="B32" s="450"/>
      <c r="C32" s="526"/>
      <c r="D32" s="400"/>
      <c r="E32" s="400"/>
      <c r="F32" s="400"/>
      <c r="G32" s="400"/>
      <c r="H32" s="400"/>
      <c r="I32" s="400"/>
      <c r="J32" s="400"/>
      <c r="K32" s="400"/>
      <c r="L32" s="524"/>
      <c r="M32" s="524"/>
      <c r="N32" s="695" t="s">
        <v>136</v>
      </c>
      <c r="O32" s="695"/>
      <c r="P32" s="696"/>
      <c r="Q32" s="655" t="s">
        <v>502</v>
      </c>
      <c r="R32" s="411">
        <v>1</v>
      </c>
      <c r="S32" s="412">
        <v>13</v>
      </c>
      <c r="T32" s="403"/>
      <c r="U32" s="413">
        <v>86</v>
      </c>
      <c r="V32" s="414">
        <v>0</v>
      </c>
      <c r="W32" s="413">
        <v>37</v>
      </c>
      <c r="X32" s="415">
        <v>3</v>
      </c>
      <c r="Y32" s="418">
        <v>853</v>
      </c>
      <c r="Z32" s="408"/>
      <c r="AA32" s="419">
        <v>5000</v>
      </c>
      <c r="AB32" s="419">
        <v>5000</v>
      </c>
      <c r="AC32" s="419">
        <v>5000</v>
      </c>
      <c r="AD32" s="452"/>
      <c r="AE32" s="453"/>
    </row>
    <row r="33" spans="1:31" s="454" customFormat="1" ht="15">
      <c r="A33" s="449"/>
      <c r="B33" s="450"/>
      <c r="C33" s="526"/>
      <c r="D33" s="400"/>
      <c r="E33" s="400"/>
      <c r="F33" s="400"/>
      <c r="G33" s="400"/>
      <c r="H33" s="400"/>
      <c r="I33" s="400"/>
      <c r="J33" s="400"/>
      <c r="K33" s="400"/>
      <c r="L33" s="524"/>
      <c r="M33" s="524"/>
      <c r="N33" s="693" t="s">
        <v>135</v>
      </c>
      <c r="O33" s="693"/>
      <c r="P33" s="694"/>
      <c r="Q33" s="655" t="s">
        <v>502</v>
      </c>
      <c r="R33" s="411">
        <v>1</v>
      </c>
      <c r="S33" s="412">
        <v>13</v>
      </c>
      <c r="T33" s="403"/>
      <c r="U33" s="413">
        <v>75</v>
      </c>
      <c r="V33" s="414" t="s">
        <v>143</v>
      </c>
      <c r="W33" s="413">
        <v>0</v>
      </c>
      <c r="X33" s="415">
        <v>90004</v>
      </c>
      <c r="Y33" s="418">
        <v>850</v>
      </c>
      <c r="Z33" s="408"/>
      <c r="AA33" s="419">
        <v>3000</v>
      </c>
      <c r="AB33" s="419">
        <v>3000</v>
      </c>
      <c r="AC33" s="419">
        <v>3000</v>
      </c>
      <c r="AD33" s="452"/>
      <c r="AE33" s="453"/>
    </row>
    <row r="34" spans="1:31" s="454" customFormat="1" ht="15">
      <c r="A34" s="449"/>
      <c r="B34" s="450"/>
      <c r="C34" s="526"/>
      <c r="D34" s="400"/>
      <c r="E34" s="400"/>
      <c r="F34" s="400"/>
      <c r="G34" s="400"/>
      <c r="H34" s="400"/>
      <c r="I34" s="400"/>
      <c r="J34" s="400"/>
      <c r="K34" s="400"/>
      <c r="L34" s="524"/>
      <c r="M34" s="524"/>
      <c r="N34" s="693" t="s">
        <v>135</v>
      </c>
      <c r="O34" s="693"/>
      <c r="P34" s="694"/>
      <c r="Q34" s="655" t="s">
        <v>502</v>
      </c>
      <c r="R34" s="411">
        <v>1</v>
      </c>
      <c r="S34" s="412">
        <v>13</v>
      </c>
      <c r="T34" s="403"/>
      <c r="U34" s="413">
        <v>75</v>
      </c>
      <c r="V34" s="414" t="s">
        <v>143</v>
      </c>
      <c r="W34" s="413">
        <v>0</v>
      </c>
      <c r="X34" s="415">
        <v>90010</v>
      </c>
      <c r="Y34" s="418">
        <v>850</v>
      </c>
      <c r="Z34" s="408"/>
      <c r="AA34" s="419">
        <v>5000</v>
      </c>
      <c r="AB34" s="419">
        <v>5000</v>
      </c>
      <c r="AC34" s="419">
        <v>5000</v>
      </c>
      <c r="AD34" s="452"/>
      <c r="AE34" s="453"/>
    </row>
    <row r="35" spans="1:31" s="32" customFormat="1" ht="30">
      <c r="A35" s="27"/>
      <c r="B35" s="33"/>
      <c r="C35" s="36"/>
      <c r="D35" s="710" t="s">
        <v>256</v>
      </c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655" t="s">
        <v>502</v>
      </c>
      <c r="R35" s="420">
        <v>2</v>
      </c>
      <c r="S35" s="421" t="s">
        <v>142</v>
      </c>
      <c r="T35" s="422" t="s">
        <v>139</v>
      </c>
      <c r="U35" s="423" t="s">
        <v>142</v>
      </c>
      <c r="V35" s="424" t="s">
        <v>143</v>
      </c>
      <c r="W35" s="423" t="s">
        <v>142</v>
      </c>
      <c r="X35" s="425" t="s">
        <v>141</v>
      </c>
      <c r="Y35" s="426"/>
      <c r="Z35" s="427"/>
      <c r="AA35" s="428">
        <f>AA36</f>
        <v>169041</v>
      </c>
      <c r="AB35" s="428">
        <f t="shared" ref="AB35:AC38" si="2">AB36</f>
        <v>169041</v>
      </c>
      <c r="AC35" s="428">
        <f t="shared" si="2"/>
        <v>169041</v>
      </c>
      <c r="AD35" s="35"/>
      <c r="AE35" s="31"/>
    </row>
    <row r="36" spans="1:31" s="32" customFormat="1" ht="18.75" customHeight="1">
      <c r="A36" s="27"/>
      <c r="B36" s="33"/>
      <c r="C36" s="34"/>
      <c r="D36" s="400"/>
      <c r="E36" s="697" t="s">
        <v>255</v>
      </c>
      <c r="F36" s="697"/>
      <c r="G36" s="697"/>
      <c r="H36" s="697"/>
      <c r="I36" s="697"/>
      <c r="J36" s="697"/>
      <c r="K36" s="697"/>
      <c r="L36" s="697"/>
      <c r="M36" s="697"/>
      <c r="N36" s="698"/>
      <c r="O36" s="698"/>
      <c r="P36" s="698"/>
      <c r="Q36" s="655" t="s">
        <v>502</v>
      </c>
      <c r="R36" s="401">
        <v>2</v>
      </c>
      <c r="S36" s="402">
        <v>3</v>
      </c>
      <c r="T36" s="403" t="s">
        <v>139</v>
      </c>
      <c r="U36" s="404" t="s">
        <v>142</v>
      </c>
      <c r="V36" s="405" t="s">
        <v>143</v>
      </c>
      <c r="W36" s="404" t="s">
        <v>142</v>
      </c>
      <c r="X36" s="406" t="s">
        <v>141</v>
      </c>
      <c r="Y36" s="407"/>
      <c r="Z36" s="408"/>
      <c r="AA36" s="409">
        <f>AA37</f>
        <v>169041</v>
      </c>
      <c r="AB36" s="409">
        <f t="shared" si="2"/>
        <v>169041</v>
      </c>
      <c r="AC36" s="409">
        <f t="shared" si="2"/>
        <v>169041</v>
      </c>
      <c r="AD36" s="35"/>
      <c r="AE36" s="31"/>
    </row>
    <row r="37" spans="1:31" s="32" customFormat="1" ht="30">
      <c r="A37" s="27"/>
      <c r="B37" s="33"/>
      <c r="C37" s="34"/>
      <c r="D37" s="410"/>
      <c r="E37" s="400"/>
      <c r="F37" s="697" t="s">
        <v>254</v>
      </c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55" t="s">
        <v>502</v>
      </c>
      <c r="R37" s="411">
        <v>2</v>
      </c>
      <c r="S37" s="412">
        <v>3</v>
      </c>
      <c r="T37" s="403" t="s">
        <v>253</v>
      </c>
      <c r="U37" s="413" t="s">
        <v>249</v>
      </c>
      <c r="V37" s="414" t="s">
        <v>143</v>
      </c>
      <c r="W37" s="413" t="s">
        <v>142</v>
      </c>
      <c r="X37" s="415" t="s">
        <v>141</v>
      </c>
      <c r="Y37" s="416"/>
      <c r="Z37" s="408"/>
      <c r="AA37" s="417">
        <f>AA38</f>
        <v>169041</v>
      </c>
      <c r="AB37" s="417">
        <f t="shared" si="2"/>
        <v>169041</v>
      </c>
      <c r="AC37" s="417">
        <f t="shared" si="2"/>
        <v>169041</v>
      </c>
      <c r="AD37" s="35"/>
      <c r="AE37" s="31"/>
    </row>
    <row r="38" spans="1:31" s="32" customFormat="1" ht="30">
      <c r="A38" s="27"/>
      <c r="B38" s="33"/>
      <c r="C38" s="34"/>
      <c r="D38" s="410"/>
      <c r="E38" s="410"/>
      <c r="F38" s="410"/>
      <c r="G38" s="400"/>
      <c r="H38" s="697" t="s">
        <v>252</v>
      </c>
      <c r="I38" s="697"/>
      <c r="J38" s="697"/>
      <c r="K38" s="697"/>
      <c r="L38" s="697"/>
      <c r="M38" s="697"/>
      <c r="N38" s="697"/>
      <c r="O38" s="697"/>
      <c r="P38" s="697"/>
      <c r="Q38" s="655" t="s">
        <v>502</v>
      </c>
      <c r="R38" s="411">
        <v>2</v>
      </c>
      <c r="S38" s="412">
        <v>3</v>
      </c>
      <c r="T38" s="403" t="s">
        <v>251</v>
      </c>
      <c r="U38" s="413" t="s">
        <v>249</v>
      </c>
      <c r="V38" s="414" t="s">
        <v>143</v>
      </c>
      <c r="W38" s="413" t="s">
        <v>248</v>
      </c>
      <c r="X38" s="415" t="s">
        <v>141</v>
      </c>
      <c r="Y38" s="416"/>
      <c r="Z38" s="408"/>
      <c r="AA38" s="417">
        <f>AA39</f>
        <v>169041</v>
      </c>
      <c r="AB38" s="417">
        <f t="shared" si="2"/>
        <v>169041</v>
      </c>
      <c r="AC38" s="417">
        <f t="shared" si="2"/>
        <v>169041</v>
      </c>
      <c r="AD38" s="35"/>
      <c r="AE38" s="31"/>
    </row>
    <row r="39" spans="1:31" s="32" customFormat="1" ht="30">
      <c r="A39" s="27"/>
      <c r="B39" s="33"/>
      <c r="C39" s="34"/>
      <c r="D39" s="410"/>
      <c r="E39" s="410"/>
      <c r="F39" s="410"/>
      <c r="G39" s="410"/>
      <c r="H39" s="400"/>
      <c r="I39" s="697" t="s">
        <v>284</v>
      </c>
      <c r="J39" s="697"/>
      <c r="K39" s="697"/>
      <c r="L39" s="697"/>
      <c r="M39" s="697"/>
      <c r="N39" s="697"/>
      <c r="O39" s="697"/>
      <c r="P39" s="697"/>
      <c r="Q39" s="655" t="s">
        <v>502</v>
      </c>
      <c r="R39" s="411">
        <v>2</v>
      </c>
      <c r="S39" s="412">
        <v>3</v>
      </c>
      <c r="T39" s="403" t="s">
        <v>250</v>
      </c>
      <c r="U39" s="413" t="s">
        <v>249</v>
      </c>
      <c r="V39" s="414" t="s">
        <v>143</v>
      </c>
      <c r="W39" s="413" t="s">
        <v>248</v>
      </c>
      <c r="X39" s="415" t="s">
        <v>247</v>
      </c>
      <c r="Y39" s="416"/>
      <c r="Z39" s="408"/>
      <c r="AA39" s="417">
        <f>AA41+AA40</f>
        <v>169041</v>
      </c>
      <c r="AB39" s="417">
        <f>AB41+AB40</f>
        <v>169041</v>
      </c>
      <c r="AC39" s="417">
        <f>AC41+AC40</f>
        <v>169041</v>
      </c>
      <c r="AD39" s="35"/>
      <c r="AE39" s="31"/>
    </row>
    <row r="40" spans="1:31" s="32" customFormat="1" ht="30">
      <c r="A40" s="27"/>
      <c r="B40" s="33"/>
      <c r="C40" s="34"/>
      <c r="D40" s="410"/>
      <c r="E40" s="410"/>
      <c r="F40" s="410"/>
      <c r="G40" s="410"/>
      <c r="H40" s="410"/>
      <c r="I40" s="410"/>
      <c r="J40" s="400"/>
      <c r="K40" s="703" t="s">
        <v>242</v>
      </c>
      <c r="L40" s="693"/>
      <c r="M40" s="693"/>
      <c r="N40" s="693"/>
      <c r="O40" s="693"/>
      <c r="P40" s="694"/>
      <c r="Q40" s="655" t="s">
        <v>502</v>
      </c>
      <c r="R40" s="411">
        <v>2</v>
      </c>
      <c r="S40" s="412">
        <v>3</v>
      </c>
      <c r="T40" s="403" t="s">
        <v>250</v>
      </c>
      <c r="U40" s="413" t="s">
        <v>249</v>
      </c>
      <c r="V40" s="414" t="s">
        <v>143</v>
      </c>
      <c r="W40" s="413" t="s">
        <v>248</v>
      </c>
      <c r="X40" s="415" t="s">
        <v>247</v>
      </c>
      <c r="Y40" s="418" t="s">
        <v>236</v>
      </c>
      <c r="Z40" s="408"/>
      <c r="AA40" s="419">
        <v>155232</v>
      </c>
      <c r="AB40" s="419">
        <v>155232</v>
      </c>
      <c r="AC40" s="419">
        <v>155232</v>
      </c>
      <c r="AD40" s="35"/>
      <c r="AE40" s="31"/>
    </row>
    <row r="41" spans="1:31" s="32" customFormat="1" ht="30">
      <c r="A41" s="27"/>
      <c r="B41" s="33"/>
      <c r="C41" s="34"/>
      <c r="D41" s="410"/>
      <c r="E41" s="410"/>
      <c r="F41" s="410"/>
      <c r="G41" s="410"/>
      <c r="H41" s="410"/>
      <c r="I41" s="410"/>
      <c r="J41" s="400"/>
      <c r="K41" s="703" t="s">
        <v>187</v>
      </c>
      <c r="L41" s="693"/>
      <c r="M41" s="693"/>
      <c r="N41" s="693"/>
      <c r="O41" s="693"/>
      <c r="P41" s="694"/>
      <c r="Q41" s="655" t="s">
        <v>502</v>
      </c>
      <c r="R41" s="411">
        <v>2</v>
      </c>
      <c r="S41" s="412">
        <v>3</v>
      </c>
      <c r="T41" s="403" t="s">
        <v>250</v>
      </c>
      <c r="U41" s="413" t="s">
        <v>249</v>
      </c>
      <c r="V41" s="414" t="s">
        <v>143</v>
      </c>
      <c r="W41" s="413" t="s">
        <v>248</v>
      </c>
      <c r="X41" s="415" t="s">
        <v>247</v>
      </c>
      <c r="Y41" s="418" t="s">
        <v>183</v>
      </c>
      <c r="Z41" s="408"/>
      <c r="AA41" s="419">
        <v>13809</v>
      </c>
      <c r="AB41" s="419">
        <v>13809</v>
      </c>
      <c r="AC41" s="419">
        <v>13809</v>
      </c>
      <c r="AD41" s="35"/>
      <c r="AE41" s="31"/>
    </row>
    <row r="42" spans="1:31" s="32" customFormat="1" ht="30">
      <c r="A42" s="27"/>
      <c r="B42" s="33"/>
      <c r="C42" s="36"/>
      <c r="D42" s="710" t="s">
        <v>246</v>
      </c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655" t="s">
        <v>502</v>
      </c>
      <c r="R42" s="420">
        <v>3</v>
      </c>
      <c r="S42" s="421" t="s">
        <v>142</v>
      </c>
      <c r="T42" s="422" t="s">
        <v>139</v>
      </c>
      <c r="U42" s="423" t="s">
        <v>142</v>
      </c>
      <c r="V42" s="424" t="s">
        <v>143</v>
      </c>
      <c r="W42" s="423" t="s">
        <v>142</v>
      </c>
      <c r="X42" s="425" t="s">
        <v>141</v>
      </c>
      <c r="Y42" s="426"/>
      <c r="Z42" s="427"/>
      <c r="AA42" s="428">
        <f>AA44+AA49</f>
        <v>51400</v>
      </c>
      <c r="AB42" s="428">
        <f>AB44+AB49</f>
        <v>51400</v>
      </c>
      <c r="AC42" s="428">
        <f>AC44+AC49</f>
        <v>51400</v>
      </c>
      <c r="AD42" s="35"/>
      <c r="AE42" s="31"/>
    </row>
    <row r="43" spans="1:31" s="32" customFormat="1" ht="19.5" customHeight="1">
      <c r="A43" s="27"/>
      <c r="B43" s="33"/>
      <c r="C43" s="34"/>
      <c r="D43" s="400"/>
      <c r="E43" s="697" t="s">
        <v>245</v>
      </c>
      <c r="F43" s="697"/>
      <c r="G43" s="697"/>
      <c r="H43" s="697"/>
      <c r="I43" s="697"/>
      <c r="J43" s="697"/>
      <c r="K43" s="697"/>
      <c r="L43" s="697"/>
      <c r="M43" s="697"/>
      <c r="N43" s="698"/>
      <c r="O43" s="698"/>
      <c r="P43" s="698"/>
      <c r="Q43" s="655" t="s">
        <v>502</v>
      </c>
      <c r="R43" s="401">
        <v>3</v>
      </c>
      <c r="S43" s="402">
        <v>4</v>
      </c>
      <c r="T43" s="403" t="s">
        <v>139</v>
      </c>
      <c r="U43" s="404" t="s">
        <v>142</v>
      </c>
      <c r="V43" s="405" t="s">
        <v>143</v>
      </c>
      <c r="W43" s="404" t="s">
        <v>142</v>
      </c>
      <c r="X43" s="406" t="s">
        <v>141</v>
      </c>
      <c r="Y43" s="407"/>
      <c r="Z43" s="408"/>
      <c r="AA43" s="409">
        <f t="shared" ref="AA43:AC44" si="3">AA44</f>
        <v>31400</v>
      </c>
      <c r="AB43" s="409">
        <f t="shared" si="3"/>
        <v>31400</v>
      </c>
      <c r="AC43" s="409">
        <f t="shared" si="3"/>
        <v>31400</v>
      </c>
      <c r="AD43" s="35"/>
      <c r="AE43" s="31"/>
    </row>
    <row r="44" spans="1:31" s="32" customFormat="1" ht="19.5" customHeight="1">
      <c r="A44" s="27"/>
      <c r="B44" s="33"/>
      <c r="C44" s="34"/>
      <c r="D44" s="410"/>
      <c r="E44" s="400"/>
      <c r="F44" s="697" t="s">
        <v>244</v>
      </c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55" t="s">
        <v>502</v>
      </c>
      <c r="R44" s="411">
        <v>3</v>
      </c>
      <c r="S44" s="412">
        <v>4</v>
      </c>
      <c r="T44" s="403" t="s">
        <v>243</v>
      </c>
      <c r="U44" s="413" t="s">
        <v>234</v>
      </c>
      <c r="V44" s="414" t="s">
        <v>143</v>
      </c>
      <c r="W44" s="413" t="s">
        <v>142</v>
      </c>
      <c r="X44" s="415" t="s">
        <v>141</v>
      </c>
      <c r="Y44" s="416"/>
      <c r="Z44" s="408"/>
      <c r="AA44" s="417">
        <f t="shared" si="3"/>
        <v>31400</v>
      </c>
      <c r="AB44" s="417">
        <f t="shared" si="3"/>
        <v>31400</v>
      </c>
      <c r="AC44" s="417">
        <f t="shared" si="3"/>
        <v>31400</v>
      </c>
      <c r="AD44" s="35"/>
      <c r="AE44" s="31"/>
    </row>
    <row r="45" spans="1:31" s="32" customFormat="1" ht="80.25" customHeight="1">
      <c r="A45" s="27"/>
      <c r="B45" s="33"/>
      <c r="C45" s="34"/>
      <c r="D45" s="410"/>
      <c r="E45" s="410"/>
      <c r="F45" s="410"/>
      <c r="G45" s="410"/>
      <c r="H45" s="400"/>
      <c r="I45" s="707" t="s">
        <v>283</v>
      </c>
      <c r="J45" s="707"/>
      <c r="K45" s="707"/>
      <c r="L45" s="707"/>
      <c r="M45" s="707"/>
      <c r="N45" s="707"/>
      <c r="O45" s="707"/>
      <c r="P45" s="707"/>
      <c r="Q45" s="655" t="s">
        <v>502</v>
      </c>
      <c r="R45" s="411">
        <v>3</v>
      </c>
      <c r="S45" s="412">
        <v>4</v>
      </c>
      <c r="T45" s="403" t="s">
        <v>235</v>
      </c>
      <c r="U45" s="413" t="s">
        <v>234</v>
      </c>
      <c r="V45" s="414" t="s">
        <v>143</v>
      </c>
      <c r="W45" s="413" t="s">
        <v>142</v>
      </c>
      <c r="X45" s="415">
        <v>59301</v>
      </c>
      <c r="Y45" s="416"/>
      <c r="Z45" s="408"/>
      <c r="AA45" s="417">
        <f>AA46+AA47</f>
        <v>31400</v>
      </c>
      <c r="AB45" s="417">
        <f>AB46+AB47</f>
        <v>31400</v>
      </c>
      <c r="AC45" s="417">
        <f>AC46+AC47</f>
        <v>31400</v>
      </c>
      <c r="AD45" s="35"/>
      <c r="AE45" s="31"/>
    </row>
    <row r="46" spans="1:31" s="32" customFormat="1" ht="30">
      <c r="A46" s="27"/>
      <c r="B46" s="33"/>
      <c r="C46" s="34"/>
      <c r="D46" s="410"/>
      <c r="E46" s="410"/>
      <c r="F46" s="410"/>
      <c r="G46" s="410"/>
      <c r="H46" s="410"/>
      <c r="I46" s="410"/>
      <c r="J46" s="400"/>
      <c r="K46" s="703" t="s">
        <v>242</v>
      </c>
      <c r="L46" s="693"/>
      <c r="M46" s="693"/>
      <c r="N46" s="693"/>
      <c r="O46" s="693"/>
      <c r="P46" s="694"/>
      <c r="Q46" s="655" t="s">
        <v>502</v>
      </c>
      <c r="R46" s="411">
        <v>3</v>
      </c>
      <c r="S46" s="412">
        <v>4</v>
      </c>
      <c r="T46" s="403" t="s">
        <v>235</v>
      </c>
      <c r="U46" s="413" t="s">
        <v>234</v>
      </c>
      <c r="V46" s="414" t="s">
        <v>143</v>
      </c>
      <c r="W46" s="413" t="s">
        <v>142</v>
      </c>
      <c r="X46" s="415">
        <v>59301</v>
      </c>
      <c r="Y46" s="418" t="s">
        <v>236</v>
      </c>
      <c r="Z46" s="408"/>
      <c r="AA46" s="419">
        <v>0</v>
      </c>
      <c r="AB46" s="419">
        <v>0</v>
      </c>
      <c r="AC46" s="419">
        <v>0</v>
      </c>
      <c r="AD46" s="35"/>
      <c r="AE46" s="31"/>
    </row>
    <row r="47" spans="1:31" s="32" customFormat="1" ht="34.5" customHeight="1">
      <c r="A47" s="27"/>
      <c r="B47" s="33"/>
      <c r="C47" s="34"/>
      <c r="D47" s="410"/>
      <c r="E47" s="410"/>
      <c r="F47" s="410"/>
      <c r="G47" s="410"/>
      <c r="H47" s="410"/>
      <c r="I47" s="410"/>
      <c r="J47" s="400"/>
      <c r="K47" s="703" t="s">
        <v>187</v>
      </c>
      <c r="L47" s="693"/>
      <c r="M47" s="693"/>
      <c r="N47" s="693"/>
      <c r="O47" s="693"/>
      <c r="P47" s="694"/>
      <c r="Q47" s="655" t="s">
        <v>502</v>
      </c>
      <c r="R47" s="411">
        <v>3</v>
      </c>
      <c r="S47" s="412">
        <v>4</v>
      </c>
      <c r="T47" s="403" t="s">
        <v>235</v>
      </c>
      <c r="U47" s="413">
        <v>75</v>
      </c>
      <c r="V47" s="414" t="s">
        <v>143</v>
      </c>
      <c r="W47" s="413" t="s">
        <v>142</v>
      </c>
      <c r="X47" s="415">
        <v>59301</v>
      </c>
      <c r="Y47" s="418" t="s">
        <v>183</v>
      </c>
      <c r="Z47" s="408"/>
      <c r="AA47" s="528">
        <v>31400</v>
      </c>
      <c r="AB47" s="528">
        <v>31400</v>
      </c>
      <c r="AC47" s="528">
        <v>31400</v>
      </c>
      <c r="AD47" s="35"/>
      <c r="AE47" s="31"/>
    </row>
    <row r="48" spans="1:31" s="32" customFormat="1" ht="34.5" customHeight="1">
      <c r="A48" s="27"/>
      <c r="B48" s="33"/>
      <c r="C48" s="36"/>
      <c r="D48" s="400"/>
      <c r="E48" s="400"/>
      <c r="F48" s="400"/>
      <c r="G48" s="400"/>
      <c r="H48" s="400"/>
      <c r="I48" s="400"/>
      <c r="J48" s="400"/>
      <c r="K48" s="400"/>
      <c r="L48" s="524"/>
      <c r="M48" s="524"/>
      <c r="N48" s="693" t="s">
        <v>465</v>
      </c>
      <c r="O48" s="693"/>
      <c r="P48" s="694"/>
      <c r="Q48" s="655" t="s">
        <v>502</v>
      </c>
      <c r="R48" s="411">
        <v>3</v>
      </c>
      <c r="S48" s="412">
        <v>10</v>
      </c>
      <c r="T48" s="403"/>
      <c r="U48" s="413">
        <v>85</v>
      </c>
      <c r="V48" s="414">
        <v>0</v>
      </c>
      <c r="W48" s="413">
        <v>0</v>
      </c>
      <c r="X48" s="415">
        <v>0</v>
      </c>
      <c r="Y48" s="418"/>
      <c r="Z48" s="408"/>
      <c r="AA48" s="529"/>
      <c r="AB48" s="529"/>
      <c r="AC48" s="529"/>
      <c r="AD48" s="35"/>
      <c r="AE48" s="31"/>
    </row>
    <row r="49" spans="1:31" s="32" customFormat="1" ht="34.5" customHeight="1">
      <c r="A49" s="27"/>
      <c r="B49" s="33"/>
      <c r="C49" s="36"/>
      <c r="D49" s="400"/>
      <c r="E49" s="400"/>
      <c r="F49" s="400"/>
      <c r="G49" s="400"/>
      <c r="H49" s="400"/>
      <c r="I49" s="400"/>
      <c r="J49" s="400"/>
      <c r="K49" s="400"/>
      <c r="L49" s="524"/>
      <c r="M49" s="524"/>
      <c r="N49" s="693" t="s">
        <v>466</v>
      </c>
      <c r="O49" s="693"/>
      <c r="P49" s="694"/>
      <c r="Q49" s="655" t="s">
        <v>502</v>
      </c>
      <c r="R49" s="411">
        <v>3</v>
      </c>
      <c r="S49" s="412">
        <v>10</v>
      </c>
      <c r="T49" s="403"/>
      <c r="U49" s="413">
        <v>85</v>
      </c>
      <c r="V49" s="414">
        <v>9</v>
      </c>
      <c r="W49" s="413">
        <v>2</v>
      </c>
      <c r="X49" s="415">
        <v>90053</v>
      </c>
      <c r="Y49" s="418"/>
      <c r="Z49" s="408"/>
      <c r="AA49" s="529">
        <v>20000</v>
      </c>
      <c r="AB49" s="529">
        <v>20000</v>
      </c>
      <c r="AC49" s="529">
        <v>20000</v>
      </c>
      <c r="AD49" s="35"/>
      <c r="AE49" s="31"/>
    </row>
    <row r="50" spans="1:31" s="32" customFormat="1" ht="34.5" customHeight="1">
      <c r="A50" s="27"/>
      <c r="B50" s="33"/>
      <c r="C50" s="36"/>
      <c r="D50" s="400"/>
      <c r="E50" s="400"/>
      <c r="F50" s="400"/>
      <c r="G50" s="400"/>
      <c r="H50" s="400"/>
      <c r="I50" s="400"/>
      <c r="J50" s="400"/>
      <c r="K50" s="400"/>
      <c r="L50" s="524"/>
      <c r="M50" s="524"/>
      <c r="N50" s="693" t="s">
        <v>187</v>
      </c>
      <c r="O50" s="693"/>
      <c r="P50" s="694"/>
      <c r="Q50" s="655" t="s">
        <v>502</v>
      </c>
      <c r="R50" s="411">
        <v>3</v>
      </c>
      <c r="S50" s="412">
        <v>10</v>
      </c>
      <c r="T50" s="403"/>
      <c r="U50" s="413">
        <v>85</v>
      </c>
      <c r="V50" s="414">
        <v>9</v>
      </c>
      <c r="W50" s="413">
        <v>2</v>
      </c>
      <c r="X50" s="415">
        <v>90053</v>
      </c>
      <c r="Y50" s="418">
        <v>240</v>
      </c>
      <c r="Z50" s="408"/>
      <c r="AA50" s="529">
        <v>20000</v>
      </c>
      <c r="AB50" s="529">
        <v>20000</v>
      </c>
      <c r="AC50" s="529">
        <v>20000</v>
      </c>
      <c r="AD50" s="35"/>
      <c r="AE50" s="31"/>
    </row>
    <row r="51" spans="1:31" s="32" customFormat="1" ht="18.75" customHeight="1">
      <c r="A51" s="27"/>
      <c r="B51" s="33"/>
      <c r="C51" s="36"/>
      <c r="D51" s="710" t="s">
        <v>233</v>
      </c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655" t="s">
        <v>502</v>
      </c>
      <c r="R51" s="420">
        <v>4</v>
      </c>
      <c r="S51" s="421" t="s">
        <v>142</v>
      </c>
      <c r="T51" s="422" t="s">
        <v>139</v>
      </c>
      <c r="U51" s="423" t="s">
        <v>142</v>
      </c>
      <c r="V51" s="424" t="s">
        <v>143</v>
      </c>
      <c r="W51" s="423" t="s">
        <v>142</v>
      </c>
      <c r="X51" s="425" t="s">
        <v>141</v>
      </c>
      <c r="Y51" s="426"/>
      <c r="Z51" s="427"/>
      <c r="AA51" s="428">
        <f>AA52+AA61</f>
        <v>2793108.19</v>
      </c>
      <c r="AB51" s="428">
        <f>AB52+AB61</f>
        <v>2749981.67</v>
      </c>
      <c r="AC51" s="428">
        <f>AC52+AC61</f>
        <v>3089404.48</v>
      </c>
      <c r="AD51" s="35"/>
      <c r="AE51" s="31"/>
    </row>
    <row r="52" spans="1:31" s="32" customFormat="1" ht="18.75" customHeight="1">
      <c r="A52" s="27"/>
      <c r="B52" s="33"/>
      <c r="C52" s="34"/>
      <c r="D52" s="400"/>
      <c r="E52" s="697" t="s">
        <v>232</v>
      </c>
      <c r="F52" s="697"/>
      <c r="G52" s="697"/>
      <c r="H52" s="697"/>
      <c r="I52" s="697"/>
      <c r="J52" s="697"/>
      <c r="K52" s="697"/>
      <c r="L52" s="697"/>
      <c r="M52" s="697"/>
      <c r="N52" s="698"/>
      <c r="O52" s="698"/>
      <c r="P52" s="698"/>
      <c r="Q52" s="655" t="s">
        <v>502</v>
      </c>
      <c r="R52" s="401">
        <v>4</v>
      </c>
      <c r="S52" s="402">
        <v>9</v>
      </c>
      <c r="T52" s="403" t="s">
        <v>139</v>
      </c>
      <c r="U52" s="404" t="s">
        <v>142</v>
      </c>
      <c r="V52" s="405" t="s">
        <v>143</v>
      </c>
      <c r="W52" s="404" t="s">
        <v>142</v>
      </c>
      <c r="X52" s="406" t="s">
        <v>141</v>
      </c>
      <c r="Y52" s="407"/>
      <c r="Z52" s="408"/>
      <c r="AA52" s="409">
        <f>AA53</f>
        <v>2743108.19</v>
      </c>
      <c r="AB52" s="409">
        <f t="shared" ref="AB52:AC56" si="4">AB53</f>
        <v>2699981.67</v>
      </c>
      <c r="AC52" s="409">
        <f t="shared" si="4"/>
        <v>3039404.48</v>
      </c>
      <c r="AD52" s="35"/>
      <c r="AE52" s="31"/>
    </row>
    <row r="53" spans="1:31" s="32" customFormat="1" ht="30">
      <c r="A53" s="27"/>
      <c r="B53" s="33"/>
      <c r="C53" s="34"/>
      <c r="D53" s="410"/>
      <c r="E53" s="400"/>
      <c r="F53" s="697" t="s">
        <v>157</v>
      </c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55" t="s">
        <v>502</v>
      </c>
      <c r="R53" s="411">
        <v>4</v>
      </c>
      <c r="S53" s="412">
        <v>9</v>
      </c>
      <c r="T53" s="403" t="s">
        <v>156</v>
      </c>
      <c r="U53" s="413" t="s">
        <v>148</v>
      </c>
      <c r="V53" s="414" t="s">
        <v>143</v>
      </c>
      <c r="W53" s="413" t="s">
        <v>142</v>
      </c>
      <c r="X53" s="415" t="s">
        <v>141</v>
      </c>
      <c r="Y53" s="416"/>
      <c r="Z53" s="408"/>
      <c r="AA53" s="417">
        <f>AA55+AA58</f>
        <v>2743108.19</v>
      </c>
      <c r="AB53" s="417">
        <f>AB55+AB58</f>
        <v>2699981.67</v>
      </c>
      <c r="AC53" s="417">
        <f t="shared" si="4"/>
        <v>3039404.48</v>
      </c>
      <c r="AD53" s="35"/>
      <c r="AE53" s="31"/>
    </row>
    <row r="54" spans="1:31" s="32" customFormat="1" ht="18.75" customHeight="1">
      <c r="A54" s="27"/>
      <c r="B54" s="33"/>
      <c r="C54" s="34"/>
      <c r="D54" s="410"/>
      <c r="E54" s="410"/>
      <c r="F54" s="400"/>
      <c r="G54" s="697" t="s">
        <v>231</v>
      </c>
      <c r="H54" s="697"/>
      <c r="I54" s="697"/>
      <c r="J54" s="697"/>
      <c r="K54" s="697"/>
      <c r="L54" s="697"/>
      <c r="M54" s="697"/>
      <c r="N54" s="697"/>
      <c r="O54" s="697"/>
      <c r="P54" s="697"/>
      <c r="Q54" s="655" t="s">
        <v>502</v>
      </c>
      <c r="R54" s="411">
        <v>4</v>
      </c>
      <c r="S54" s="412">
        <v>9</v>
      </c>
      <c r="T54" s="403" t="s">
        <v>230</v>
      </c>
      <c r="U54" s="413" t="s">
        <v>148</v>
      </c>
      <c r="V54" s="414" t="s">
        <v>162</v>
      </c>
      <c r="W54" s="413" t="s">
        <v>142</v>
      </c>
      <c r="X54" s="415" t="s">
        <v>141</v>
      </c>
      <c r="Y54" s="416"/>
      <c r="Z54" s="408"/>
      <c r="AA54" s="417">
        <f>AA55+AA58</f>
        <v>2743108.19</v>
      </c>
      <c r="AB54" s="417">
        <f>AB55+AB58</f>
        <v>2699981.67</v>
      </c>
      <c r="AC54" s="417">
        <f>AC55+AC58</f>
        <v>3039404.48</v>
      </c>
      <c r="AD54" s="35"/>
      <c r="AE54" s="31"/>
    </row>
    <row r="55" spans="1:31" s="32" customFormat="1" ht="30">
      <c r="A55" s="27"/>
      <c r="B55" s="33"/>
      <c r="C55" s="34"/>
      <c r="D55" s="410"/>
      <c r="E55" s="410"/>
      <c r="F55" s="410"/>
      <c r="G55" s="400"/>
      <c r="H55" s="697" t="s">
        <v>229</v>
      </c>
      <c r="I55" s="697"/>
      <c r="J55" s="697"/>
      <c r="K55" s="697"/>
      <c r="L55" s="697"/>
      <c r="M55" s="697"/>
      <c r="N55" s="697"/>
      <c r="O55" s="697"/>
      <c r="P55" s="697"/>
      <c r="Q55" s="655" t="s">
        <v>502</v>
      </c>
      <c r="R55" s="411">
        <v>4</v>
      </c>
      <c r="S55" s="412">
        <v>9</v>
      </c>
      <c r="T55" s="403" t="s">
        <v>228</v>
      </c>
      <c r="U55" s="413" t="s">
        <v>148</v>
      </c>
      <c r="V55" s="414" t="s">
        <v>162</v>
      </c>
      <c r="W55" s="413" t="s">
        <v>225</v>
      </c>
      <c r="X55" s="415" t="s">
        <v>141</v>
      </c>
      <c r="Y55" s="416"/>
      <c r="Z55" s="408"/>
      <c r="AA55" s="417">
        <f>AA56</f>
        <v>943000</v>
      </c>
      <c r="AB55" s="417">
        <f t="shared" si="4"/>
        <v>943000</v>
      </c>
      <c r="AC55" s="417">
        <f t="shared" si="4"/>
        <v>943000</v>
      </c>
      <c r="AD55" s="35"/>
      <c r="AE55" s="31"/>
    </row>
    <row r="56" spans="1:31" s="32" customFormat="1" ht="30">
      <c r="A56" s="27"/>
      <c r="B56" s="33"/>
      <c r="C56" s="34"/>
      <c r="D56" s="410"/>
      <c r="E56" s="410"/>
      <c r="F56" s="410"/>
      <c r="G56" s="410"/>
      <c r="H56" s="400"/>
      <c r="I56" s="697" t="s">
        <v>227</v>
      </c>
      <c r="J56" s="697"/>
      <c r="K56" s="697"/>
      <c r="L56" s="697"/>
      <c r="M56" s="697"/>
      <c r="N56" s="697"/>
      <c r="O56" s="697"/>
      <c r="P56" s="697"/>
      <c r="Q56" s="655" t="s">
        <v>502</v>
      </c>
      <c r="R56" s="411">
        <v>4</v>
      </c>
      <c r="S56" s="412">
        <v>9</v>
      </c>
      <c r="T56" s="403" t="s">
        <v>226</v>
      </c>
      <c r="U56" s="413" t="s">
        <v>148</v>
      </c>
      <c r="V56" s="414" t="s">
        <v>162</v>
      </c>
      <c r="W56" s="413" t="s">
        <v>225</v>
      </c>
      <c r="X56" s="415" t="s">
        <v>224</v>
      </c>
      <c r="Y56" s="416"/>
      <c r="Z56" s="408"/>
      <c r="AA56" s="417">
        <f>AA57</f>
        <v>943000</v>
      </c>
      <c r="AB56" s="417">
        <f t="shared" si="4"/>
        <v>943000</v>
      </c>
      <c r="AC56" s="417">
        <f t="shared" si="4"/>
        <v>943000</v>
      </c>
      <c r="AD56" s="35"/>
      <c r="AE56" s="31"/>
    </row>
    <row r="57" spans="1:31" s="32" customFormat="1" ht="30">
      <c r="A57" s="27"/>
      <c r="B57" s="33"/>
      <c r="C57" s="34"/>
      <c r="D57" s="410"/>
      <c r="E57" s="410"/>
      <c r="F57" s="410"/>
      <c r="G57" s="410"/>
      <c r="H57" s="410"/>
      <c r="I57" s="410"/>
      <c r="J57" s="400"/>
      <c r="K57" s="703" t="s">
        <v>187</v>
      </c>
      <c r="L57" s="693"/>
      <c r="M57" s="693"/>
      <c r="N57" s="693"/>
      <c r="O57" s="693"/>
      <c r="P57" s="694"/>
      <c r="Q57" s="655" t="s">
        <v>502</v>
      </c>
      <c r="R57" s="411">
        <v>4</v>
      </c>
      <c r="S57" s="412">
        <v>9</v>
      </c>
      <c r="T57" s="403" t="s">
        <v>226</v>
      </c>
      <c r="U57" s="413" t="s">
        <v>148</v>
      </c>
      <c r="V57" s="414" t="s">
        <v>162</v>
      </c>
      <c r="W57" s="413" t="s">
        <v>225</v>
      </c>
      <c r="X57" s="415" t="s">
        <v>224</v>
      </c>
      <c r="Y57" s="418" t="s">
        <v>183</v>
      </c>
      <c r="Z57" s="408"/>
      <c r="AA57" s="528">
        <v>943000</v>
      </c>
      <c r="AB57" s="528">
        <v>943000</v>
      </c>
      <c r="AC57" s="528">
        <v>943000</v>
      </c>
      <c r="AD57" s="35"/>
      <c r="AE57" s="31"/>
    </row>
    <row r="58" spans="1:31" s="32" customFormat="1" ht="36" customHeight="1">
      <c r="A58" s="27"/>
      <c r="B58" s="33"/>
      <c r="C58" s="34"/>
      <c r="D58" s="400"/>
      <c r="E58" s="400"/>
      <c r="F58" s="400"/>
      <c r="G58" s="400"/>
      <c r="H58" s="400"/>
      <c r="I58" s="400"/>
      <c r="J58" s="400"/>
      <c r="K58" s="400"/>
      <c r="L58" s="524"/>
      <c r="M58" s="524"/>
      <c r="N58" s="693" t="s">
        <v>117</v>
      </c>
      <c r="O58" s="693"/>
      <c r="P58" s="694"/>
      <c r="Q58" s="655" t="s">
        <v>502</v>
      </c>
      <c r="R58" s="411">
        <v>4</v>
      </c>
      <c r="S58" s="412">
        <v>9</v>
      </c>
      <c r="T58" s="403"/>
      <c r="U58" s="413" t="s">
        <v>148</v>
      </c>
      <c r="V58" s="414" t="s">
        <v>162</v>
      </c>
      <c r="W58" s="413">
        <v>5</v>
      </c>
      <c r="X58" s="415">
        <v>90049</v>
      </c>
      <c r="Y58" s="418"/>
      <c r="Z58" s="408"/>
      <c r="AA58" s="528">
        <v>1800108.19</v>
      </c>
      <c r="AB58" s="419">
        <v>1756981.67</v>
      </c>
      <c r="AC58" s="419">
        <v>2096404.48</v>
      </c>
      <c r="AD58" s="35"/>
      <c r="AE58" s="31"/>
    </row>
    <row r="59" spans="1:31" s="32" customFormat="1" ht="33.75" customHeight="1">
      <c r="A59" s="27"/>
      <c r="B59" s="33"/>
      <c r="C59" s="34"/>
      <c r="D59" s="400"/>
      <c r="E59" s="400"/>
      <c r="F59" s="400"/>
      <c r="G59" s="400"/>
      <c r="H59" s="400"/>
      <c r="I59" s="400"/>
      <c r="J59" s="400"/>
      <c r="K59" s="400"/>
      <c r="L59" s="524"/>
      <c r="M59" s="524"/>
      <c r="N59" s="693" t="s">
        <v>118</v>
      </c>
      <c r="O59" s="693"/>
      <c r="P59" s="694"/>
      <c r="Q59" s="655" t="s">
        <v>502</v>
      </c>
      <c r="R59" s="411">
        <v>4</v>
      </c>
      <c r="S59" s="412">
        <v>9</v>
      </c>
      <c r="T59" s="403"/>
      <c r="U59" s="413" t="s">
        <v>148</v>
      </c>
      <c r="V59" s="414" t="s">
        <v>162</v>
      </c>
      <c r="W59" s="413">
        <v>5</v>
      </c>
      <c r="X59" s="415">
        <v>90049</v>
      </c>
      <c r="Y59" s="418"/>
      <c r="Z59" s="408"/>
      <c r="AA59" s="528">
        <v>1800108.19</v>
      </c>
      <c r="AB59" s="419">
        <v>1756981.67</v>
      </c>
      <c r="AC59" s="419">
        <v>2096404.48</v>
      </c>
      <c r="AD59" s="35"/>
      <c r="AE59" s="31"/>
    </row>
    <row r="60" spans="1:31" s="32" customFormat="1" ht="34.5" customHeight="1">
      <c r="A60" s="27"/>
      <c r="B60" s="33"/>
      <c r="C60" s="34"/>
      <c r="D60" s="400"/>
      <c r="E60" s="400"/>
      <c r="F60" s="400"/>
      <c r="G60" s="400"/>
      <c r="H60" s="400"/>
      <c r="I60" s="400"/>
      <c r="J60" s="400"/>
      <c r="K60" s="400"/>
      <c r="L60" s="524"/>
      <c r="M60" s="524"/>
      <c r="N60" s="693" t="s">
        <v>187</v>
      </c>
      <c r="O60" s="693"/>
      <c r="P60" s="694"/>
      <c r="Q60" s="655" t="s">
        <v>502</v>
      </c>
      <c r="R60" s="411">
        <v>4</v>
      </c>
      <c r="S60" s="412">
        <v>9</v>
      </c>
      <c r="T60" s="403"/>
      <c r="U60" s="413" t="s">
        <v>148</v>
      </c>
      <c r="V60" s="414" t="s">
        <v>162</v>
      </c>
      <c r="W60" s="413">
        <v>5</v>
      </c>
      <c r="X60" s="415">
        <v>90049</v>
      </c>
      <c r="Y60" s="418">
        <v>240</v>
      </c>
      <c r="Z60" s="408"/>
      <c r="AA60" s="528">
        <v>1800108.19</v>
      </c>
      <c r="AB60" s="419">
        <v>1756981.67</v>
      </c>
      <c r="AC60" s="419">
        <v>2096404.48</v>
      </c>
      <c r="AD60" s="35"/>
      <c r="AE60" s="31"/>
    </row>
    <row r="61" spans="1:31" s="32" customFormat="1" ht="18.75" customHeight="1">
      <c r="A61" s="27"/>
      <c r="B61" s="33"/>
      <c r="C61" s="34"/>
      <c r="D61" s="400"/>
      <c r="E61" s="697" t="s">
        <v>223</v>
      </c>
      <c r="F61" s="697"/>
      <c r="G61" s="697"/>
      <c r="H61" s="697"/>
      <c r="I61" s="697"/>
      <c r="J61" s="697"/>
      <c r="K61" s="697"/>
      <c r="L61" s="697"/>
      <c r="M61" s="697"/>
      <c r="N61" s="698"/>
      <c r="O61" s="698"/>
      <c r="P61" s="698"/>
      <c r="Q61" s="655" t="s">
        <v>502</v>
      </c>
      <c r="R61" s="401">
        <v>4</v>
      </c>
      <c r="S61" s="402">
        <v>12</v>
      </c>
      <c r="T61" s="403" t="s">
        <v>139</v>
      </c>
      <c r="U61" s="404" t="s">
        <v>142</v>
      </c>
      <c r="V61" s="405" t="s">
        <v>143</v>
      </c>
      <c r="W61" s="404" t="s">
        <v>142</v>
      </c>
      <c r="X61" s="406" t="s">
        <v>141</v>
      </c>
      <c r="Y61" s="407"/>
      <c r="Z61" s="408"/>
      <c r="AA61" s="409">
        <f>AA62</f>
        <v>50000</v>
      </c>
      <c r="AB61" s="409">
        <f>AB62</f>
        <v>50000</v>
      </c>
      <c r="AC61" s="409">
        <f>AC62</f>
        <v>50000</v>
      </c>
      <c r="AD61" s="35"/>
      <c r="AE61" s="31"/>
    </row>
    <row r="62" spans="1:31" s="32" customFormat="1" ht="30">
      <c r="A62" s="27"/>
      <c r="B62" s="33"/>
      <c r="C62" s="34"/>
      <c r="D62" s="410"/>
      <c r="E62" s="400"/>
      <c r="F62" s="697" t="s">
        <v>157</v>
      </c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55" t="s">
        <v>502</v>
      </c>
      <c r="R62" s="411">
        <v>4</v>
      </c>
      <c r="S62" s="412">
        <v>12</v>
      </c>
      <c r="T62" s="403" t="s">
        <v>156</v>
      </c>
      <c r="U62" s="413" t="s">
        <v>148</v>
      </c>
      <c r="V62" s="414" t="s">
        <v>143</v>
      </c>
      <c r="W62" s="413" t="s">
        <v>142</v>
      </c>
      <c r="X62" s="415" t="s">
        <v>141</v>
      </c>
      <c r="Y62" s="416"/>
      <c r="Z62" s="408"/>
      <c r="AA62" s="417">
        <f>AA67+AA63</f>
        <v>50000</v>
      </c>
      <c r="AB62" s="417">
        <f>AB63+AB67</f>
        <v>50000</v>
      </c>
      <c r="AC62" s="417">
        <f>AC63+AC67</f>
        <v>50000</v>
      </c>
      <c r="AD62" s="35"/>
      <c r="AE62" s="31"/>
    </row>
    <row r="63" spans="1:31" s="32" customFormat="1" ht="15">
      <c r="A63" s="27"/>
      <c r="B63" s="33"/>
      <c r="C63" s="34"/>
      <c r="D63" s="410"/>
      <c r="E63" s="400"/>
      <c r="F63" s="400"/>
      <c r="G63" s="527"/>
      <c r="H63" s="527"/>
      <c r="I63" s="527"/>
      <c r="J63" s="527"/>
      <c r="K63" s="527"/>
      <c r="L63" s="527"/>
      <c r="M63" s="527"/>
      <c r="N63" s="711" t="s">
        <v>120</v>
      </c>
      <c r="O63" s="712"/>
      <c r="P63" s="713"/>
      <c r="Q63" s="655" t="s">
        <v>502</v>
      </c>
      <c r="R63" s="411">
        <v>4</v>
      </c>
      <c r="S63" s="412">
        <v>12</v>
      </c>
      <c r="T63" s="403"/>
      <c r="U63" s="413">
        <v>85</v>
      </c>
      <c r="V63" s="414">
        <v>0</v>
      </c>
      <c r="W63" s="413">
        <v>2</v>
      </c>
      <c r="X63" s="415">
        <v>0</v>
      </c>
      <c r="Y63" s="416"/>
      <c r="Z63" s="408"/>
      <c r="AA63" s="417">
        <v>20000</v>
      </c>
      <c r="AB63" s="417">
        <v>20000</v>
      </c>
      <c r="AC63" s="417">
        <v>20000</v>
      </c>
      <c r="AD63" s="35"/>
      <c r="AE63" s="31"/>
    </row>
    <row r="64" spans="1:31" s="32" customFormat="1" ht="15">
      <c r="A64" s="27"/>
      <c r="B64" s="33"/>
      <c r="C64" s="34"/>
      <c r="D64" s="410"/>
      <c r="E64" s="400"/>
      <c r="F64" s="400"/>
      <c r="G64" s="527"/>
      <c r="H64" s="527"/>
      <c r="I64" s="527"/>
      <c r="J64" s="527"/>
      <c r="K64" s="527"/>
      <c r="L64" s="527"/>
      <c r="M64" s="527"/>
      <c r="N64" s="711" t="s">
        <v>119</v>
      </c>
      <c r="O64" s="712"/>
      <c r="P64" s="713"/>
      <c r="Q64" s="655" t="s">
        <v>502</v>
      </c>
      <c r="R64" s="411">
        <v>4</v>
      </c>
      <c r="S64" s="412">
        <v>12</v>
      </c>
      <c r="T64" s="403"/>
      <c r="U64" s="413" t="s">
        <v>148</v>
      </c>
      <c r="V64" s="414" t="s">
        <v>143</v>
      </c>
      <c r="W64" s="413">
        <v>2</v>
      </c>
      <c r="X64" s="415">
        <v>90044</v>
      </c>
      <c r="Y64" s="416"/>
      <c r="Z64" s="408"/>
      <c r="AA64" s="417">
        <v>20000</v>
      </c>
      <c r="AB64" s="417">
        <v>20000</v>
      </c>
      <c r="AC64" s="417">
        <v>20000</v>
      </c>
      <c r="AD64" s="35"/>
      <c r="AE64" s="31"/>
    </row>
    <row r="65" spans="1:31" s="32" customFormat="1" ht="15">
      <c r="A65" s="27"/>
      <c r="B65" s="33"/>
      <c r="C65" s="34"/>
      <c r="D65" s="410"/>
      <c r="E65" s="400"/>
      <c r="F65" s="400"/>
      <c r="G65" s="527"/>
      <c r="H65" s="527"/>
      <c r="I65" s="527"/>
      <c r="J65" s="527"/>
      <c r="K65" s="527"/>
      <c r="L65" s="527"/>
      <c r="M65" s="527"/>
      <c r="N65" s="711" t="s">
        <v>121</v>
      </c>
      <c r="O65" s="712"/>
      <c r="P65" s="713"/>
      <c r="Q65" s="655" t="s">
        <v>502</v>
      </c>
      <c r="R65" s="411">
        <v>4</v>
      </c>
      <c r="S65" s="412">
        <v>12</v>
      </c>
      <c r="T65" s="403"/>
      <c r="U65" s="413" t="s">
        <v>148</v>
      </c>
      <c r="V65" s="414" t="s">
        <v>143</v>
      </c>
      <c r="W65" s="413">
        <v>2</v>
      </c>
      <c r="X65" s="415">
        <v>90044</v>
      </c>
      <c r="Y65" s="416"/>
      <c r="Z65" s="408"/>
      <c r="AA65" s="417">
        <v>20000</v>
      </c>
      <c r="AB65" s="417">
        <v>20000</v>
      </c>
      <c r="AC65" s="417">
        <v>20000</v>
      </c>
      <c r="AD65" s="35"/>
      <c r="AE65" s="31"/>
    </row>
    <row r="66" spans="1:31" s="32" customFormat="1" ht="15">
      <c r="A66" s="27"/>
      <c r="B66" s="33"/>
      <c r="C66" s="34"/>
      <c r="D66" s="410"/>
      <c r="E66" s="400"/>
      <c r="F66" s="400"/>
      <c r="G66" s="527"/>
      <c r="H66" s="527"/>
      <c r="I66" s="527"/>
      <c r="J66" s="527"/>
      <c r="K66" s="527"/>
      <c r="L66" s="527"/>
      <c r="M66" s="527"/>
      <c r="N66" s="711" t="s">
        <v>187</v>
      </c>
      <c r="O66" s="712"/>
      <c r="P66" s="713"/>
      <c r="Q66" s="655" t="s">
        <v>502</v>
      </c>
      <c r="R66" s="411">
        <v>4</v>
      </c>
      <c r="S66" s="412">
        <v>12</v>
      </c>
      <c r="T66" s="403"/>
      <c r="U66" s="413" t="s">
        <v>148</v>
      </c>
      <c r="V66" s="414" t="s">
        <v>143</v>
      </c>
      <c r="W66" s="413">
        <v>2</v>
      </c>
      <c r="X66" s="415">
        <v>90044</v>
      </c>
      <c r="Y66" s="416">
        <v>240</v>
      </c>
      <c r="Z66" s="408"/>
      <c r="AA66" s="417">
        <v>20000</v>
      </c>
      <c r="AB66" s="417">
        <v>20000</v>
      </c>
      <c r="AC66" s="417">
        <v>20000</v>
      </c>
      <c r="AD66" s="35"/>
      <c r="AE66" s="31"/>
    </row>
    <row r="67" spans="1:31" s="32" customFormat="1" ht="17.25" customHeight="1">
      <c r="A67" s="27"/>
      <c r="B67" s="33"/>
      <c r="C67" s="34"/>
      <c r="D67" s="410"/>
      <c r="E67" s="410"/>
      <c r="F67" s="400"/>
      <c r="G67" s="697" t="s">
        <v>222</v>
      </c>
      <c r="H67" s="697"/>
      <c r="I67" s="697"/>
      <c r="J67" s="697"/>
      <c r="K67" s="697"/>
      <c r="L67" s="697"/>
      <c r="M67" s="697"/>
      <c r="N67" s="697"/>
      <c r="O67" s="697"/>
      <c r="P67" s="697"/>
      <c r="Q67" s="655" t="s">
        <v>502</v>
      </c>
      <c r="R67" s="411">
        <v>4</v>
      </c>
      <c r="S67" s="412">
        <v>12</v>
      </c>
      <c r="T67" s="403" t="s">
        <v>221</v>
      </c>
      <c r="U67" s="413" t="s">
        <v>148</v>
      </c>
      <c r="V67" s="414" t="s">
        <v>216</v>
      </c>
      <c r="W67" s="413" t="s">
        <v>142</v>
      </c>
      <c r="X67" s="415" t="s">
        <v>141</v>
      </c>
      <c r="Y67" s="416"/>
      <c r="Z67" s="408"/>
      <c r="AA67" s="417">
        <f t="shared" ref="AA67:AC68" si="5">AA68</f>
        <v>30000</v>
      </c>
      <c r="AB67" s="417">
        <f t="shared" si="5"/>
        <v>30000</v>
      </c>
      <c r="AC67" s="417">
        <f t="shared" si="5"/>
        <v>30000</v>
      </c>
      <c r="AD67" s="35"/>
      <c r="AE67" s="31"/>
    </row>
    <row r="68" spans="1:31" s="32" customFormat="1" ht="30">
      <c r="A68" s="27"/>
      <c r="B68" s="33"/>
      <c r="C68" s="34"/>
      <c r="D68" s="410"/>
      <c r="E68" s="410"/>
      <c r="F68" s="410"/>
      <c r="G68" s="400"/>
      <c r="H68" s="697" t="s">
        <v>220</v>
      </c>
      <c r="I68" s="697"/>
      <c r="J68" s="697"/>
      <c r="K68" s="697"/>
      <c r="L68" s="697"/>
      <c r="M68" s="697"/>
      <c r="N68" s="697"/>
      <c r="O68" s="697"/>
      <c r="P68" s="697"/>
      <c r="Q68" s="655" t="s">
        <v>502</v>
      </c>
      <c r="R68" s="411">
        <v>4</v>
      </c>
      <c r="S68" s="412">
        <v>12</v>
      </c>
      <c r="T68" s="403" t="s">
        <v>219</v>
      </c>
      <c r="U68" s="413" t="s">
        <v>148</v>
      </c>
      <c r="V68" s="414" t="s">
        <v>216</v>
      </c>
      <c r="W68" s="413" t="s">
        <v>146</v>
      </c>
      <c r="X68" s="415" t="s">
        <v>141</v>
      </c>
      <c r="Y68" s="416"/>
      <c r="Z68" s="408"/>
      <c r="AA68" s="417">
        <f t="shared" si="5"/>
        <v>30000</v>
      </c>
      <c r="AB68" s="417">
        <f t="shared" si="5"/>
        <v>30000</v>
      </c>
      <c r="AC68" s="417">
        <f t="shared" si="5"/>
        <v>30000</v>
      </c>
      <c r="AD68" s="35"/>
      <c r="AE68" s="31"/>
    </row>
    <row r="69" spans="1:31" s="32" customFormat="1" ht="30">
      <c r="A69" s="27"/>
      <c r="B69" s="33"/>
      <c r="C69" s="34"/>
      <c r="D69" s="410"/>
      <c r="E69" s="410"/>
      <c r="F69" s="410"/>
      <c r="G69" s="410"/>
      <c r="H69" s="400"/>
      <c r="I69" s="697" t="s">
        <v>218</v>
      </c>
      <c r="J69" s="697"/>
      <c r="K69" s="697"/>
      <c r="L69" s="697"/>
      <c r="M69" s="697"/>
      <c r="N69" s="697"/>
      <c r="O69" s="697"/>
      <c r="P69" s="697"/>
      <c r="Q69" s="655" t="s">
        <v>502</v>
      </c>
      <c r="R69" s="411">
        <v>4</v>
      </c>
      <c r="S69" s="412">
        <v>12</v>
      </c>
      <c r="T69" s="403" t="s">
        <v>217</v>
      </c>
      <c r="U69" s="413" t="s">
        <v>148</v>
      </c>
      <c r="V69" s="414" t="s">
        <v>216</v>
      </c>
      <c r="W69" s="413" t="s">
        <v>146</v>
      </c>
      <c r="X69" s="415" t="s">
        <v>215</v>
      </c>
      <c r="Y69" s="416"/>
      <c r="Z69" s="408"/>
      <c r="AA69" s="417">
        <v>30000</v>
      </c>
      <c r="AB69" s="417">
        <v>30000</v>
      </c>
      <c r="AC69" s="417">
        <v>30000</v>
      </c>
      <c r="AD69" s="35"/>
      <c r="AE69" s="31"/>
    </row>
    <row r="70" spans="1:31" s="32" customFormat="1" ht="19.5" customHeight="1">
      <c r="A70" s="27"/>
      <c r="B70" s="33"/>
      <c r="C70" s="34"/>
      <c r="D70" s="410"/>
      <c r="E70" s="410"/>
      <c r="F70" s="410"/>
      <c r="G70" s="410"/>
      <c r="H70" s="410"/>
      <c r="I70" s="400"/>
      <c r="J70" s="697" t="s">
        <v>307</v>
      </c>
      <c r="K70" s="697"/>
      <c r="L70" s="697"/>
      <c r="M70" s="697"/>
      <c r="N70" s="697"/>
      <c r="O70" s="697"/>
      <c r="P70" s="697"/>
      <c r="Q70" s="655" t="s">
        <v>502</v>
      </c>
      <c r="R70" s="411">
        <v>4</v>
      </c>
      <c r="S70" s="412">
        <v>12</v>
      </c>
      <c r="T70" s="403" t="s">
        <v>217</v>
      </c>
      <c r="U70" s="413" t="s">
        <v>148</v>
      </c>
      <c r="V70" s="414" t="s">
        <v>216</v>
      </c>
      <c r="W70" s="413" t="s">
        <v>146</v>
      </c>
      <c r="X70" s="415" t="s">
        <v>215</v>
      </c>
      <c r="Y70" s="418">
        <v>410</v>
      </c>
      <c r="Z70" s="408"/>
      <c r="AA70" s="419">
        <v>30000</v>
      </c>
      <c r="AB70" s="419">
        <v>30000</v>
      </c>
      <c r="AC70" s="419">
        <v>30000</v>
      </c>
      <c r="AD70" s="35"/>
      <c r="AE70" s="31"/>
    </row>
    <row r="71" spans="1:31" s="32" customFormat="1" ht="18.75" customHeight="1">
      <c r="A71" s="27"/>
      <c r="B71" s="33"/>
      <c r="C71" s="36"/>
      <c r="D71" s="710" t="s">
        <v>214</v>
      </c>
      <c r="E71" s="710"/>
      <c r="F71" s="710"/>
      <c r="G71" s="710"/>
      <c r="H71" s="710"/>
      <c r="I71" s="710"/>
      <c r="J71" s="710"/>
      <c r="K71" s="710"/>
      <c r="L71" s="710"/>
      <c r="M71" s="710"/>
      <c r="N71" s="710"/>
      <c r="O71" s="710"/>
      <c r="P71" s="710"/>
      <c r="Q71" s="655" t="s">
        <v>502</v>
      </c>
      <c r="R71" s="420">
        <v>5</v>
      </c>
      <c r="S71" s="421" t="s">
        <v>142</v>
      </c>
      <c r="T71" s="422" t="s">
        <v>139</v>
      </c>
      <c r="U71" s="423" t="s">
        <v>142</v>
      </c>
      <c r="V71" s="424" t="s">
        <v>143</v>
      </c>
      <c r="W71" s="423" t="s">
        <v>142</v>
      </c>
      <c r="X71" s="425" t="s">
        <v>141</v>
      </c>
      <c r="Y71" s="426"/>
      <c r="Z71" s="427"/>
      <c r="AA71" s="428">
        <f>AA72+AA78+AA84</f>
        <v>1383100</v>
      </c>
      <c r="AB71" s="428">
        <f>AB72+AB78+AB84</f>
        <v>1212500</v>
      </c>
      <c r="AC71" s="428">
        <f>AC72+AC78+AC84</f>
        <v>952000</v>
      </c>
      <c r="AD71" s="35"/>
      <c r="AE71" s="31"/>
    </row>
    <row r="72" spans="1:31" s="32" customFormat="1" ht="18.75" customHeight="1">
      <c r="A72" s="27"/>
      <c r="B72" s="33"/>
      <c r="C72" s="34"/>
      <c r="D72" s="400"/>
      <c r="E72" s="697" t="s">
        <v>213</v>
      </c>
      <c r="F72" s="697"/>
      <c r="G72" s="697"/>
      <c r="H72" s="697"/>
      <c r="I72" s="697"/>
      <c r="J72" s="697"/>
      <c r="K72" s="697"/>
      <c r="L72" s="697"/>
      <c r="M72" s="697"/>
      <c r="N72" s="698"/>
      <c r="O72" s="698"/>
      <c r="P72" s="698"/>
      <c r="Q72" s="655" t="s">
        <v>502</v>
      </c>
      <c r="R72" s="401">
        <v>5</v>
      </c>
      <c r="S72" s="402">
        <v>1</v>
      </c>
      <c r="T72" s="403" t="s">
        <v>139</v>
      </c>
      <c r="U72" s="404" t="s">
        <v>142</v>
      </c>
      <c r="V72" s="405" t="s">
        <v>143</v>
      </c>
      <c r="W72" s="404" t="s">
        <v>142</v>
      </c>
      <c r="X72" s="406" t="s">
        <v>141</v>
      </c>
      <c r="Y72" s="407"/>
      <c r="Z72" s="408"/>
      <c r="AA72" s="409">
        <f>AA73</f>
        <v>0</v>
      </c>
      <c r="AB72" s="409">
        <f t="shared" ref="AB72:AC76" si="6">AB73</f>
        <v>0</v>
      </c>
      <c r="AC72" s="409">
        <f t="shared" si="6"/>
        <v>0</v>
      </c>
      <c r="AD72" s="35"/>
      <c r="AE72" s="31"/>
    </row>
    <row r="73" spans="1:31" s="32" customFormat="1" ht="30">
      <c r="A73" s="27"/>
      <c r="B73" s="33"/>
      <c r="C73" s="34"/>
      <c r="D73" s="410"/>
      <c r="E73" s="400"/>
      <c r="F73" s="697" t="s">
        <v>157</v>
      </c>
      <c r="G73" s="697"/>
      <c r="H73" s="697"/>
      <c r="I73" s="697"/>
      <c r="J73" s="697"/>
      <c r="K73" s="697"/>
      <c r="L73" s="697"/>
      <c r="M73" s="697"/>
      <c r="N73" s="697"/>
      <c r="O73" s="697"/>
      <c r="P73" s="697"/>
      <c r="Q73" s="655" t="s">
        <v>502</v>
      </c>
      <c r="R73" s="411">
        <v>5</v>
      </c>
      <c r="S73" s="412">
        <v>1</v>
      </c>
      <c r="T73" s="403" t="s">
        <v>156</v>
      </c>
      <c r="U73" s="413" t="s">
        <v>148</v>
      </c>
      <c r="V73" s="414" t="s">
        <v>143</v>
      </c>
      <c r="W73" s="413" t="s">
        <v>142</v>
      </c>
      <c r="X73" s="415" t="s">
        <v>141</v>
      </c>
      <c r="Y73" s="416"/>
      <c r="Z73" s="408"/>
      <c r="AA73" s="417">
        <v>0</v>
      </c>
      <c r="AB73" s="417">
        <f t="shared" si="6"/>
        <v>0</v>
      </c>
      <c r="AC73" s="417">
        <f t="shared" si="6"/>
        <v>0</v>
      </c>
      <c r="AD73" s="35"/>
      <c r="AE73" s="31"/>
    </row>
    <row r="74" spans="1:31" s="32" customFormat="1" ht="17.25" customHeight="1">
      <c r="A74" s="27"/>
      <c r="B74" s="33"/>
      <c r="C74" s="34"/>
      <c r="D74" s="410"/>
      <c r="E74" s="410"/>
      <c r="F74" s="400"/>
      <c r="G74" s="697" t="s">
        <v>212</v>
      </c>
      <c r="H74" s="697"/>
      <c r="I74" s="697"/>
      <c r="J74" s="697"/>
      <c r="K74" s="697"/>
      <c r="L74" s="697"/>
      <c r="M74" s="697"/>
      <c r="N74" s="697"/>
      <c r="O74" s="697"/>
      <c r="P74" s="697"/>
      <c r="Q74" s="655" t="s">
        <v>502</v>
      </c>
      <c r="R74" s="411">
        <v>5</v>
      </c>
      <c r="S74" s="412">
        <v>1</v>
      </c>
      <c r="T74" s="403" t="s">
        <v>211</v>
      </c>
      <c r="U74" s="413" t="s">
        <v>148</v>
      </c>
      <c r="V74" s="414" t="s">
        <v>206</v>
      </c>
      <c r="W74" s="413" t="s">
        <v>142</v>
      </c>
      <c r="X74" s="415" t="s">
        <v>141</v>
      </c>
      <c r="Y74" s="416"/>
      <c r="Z74" s="408"/>
      <c r="AA74" s="417">
        <v>0</v>
      </c>
      <c r="AB74" s="417">
        <f t="shared" si="6"/>
        <v>0</v>
      </c>
      <c r="AC74" s="417">
        <f t="shared" si="6"/>
        <v>0</v>
      </c>
      <c r="AD74" s="35"/>
      <c r="AE74" s="31"/>
    </row>
    <row r="75" spans="1:31" s="32" customFormat="1" ht="30">
      <c r="A75" s="27"/>
      <c r="B75" s="33"/>
      <c r="C75" s="34"/>
      <c r="D75" s="410"/>
      <c r="E75" s="410"/>
      <c r="F75" s="410"/>
      <c r="G75" s="400"/>
      <c r="H75" s="697" t="s">
        <v>210</v>
      </c>
      <c r="I75" s="697"/>
      <c r="J75" s="697"/>
      <c r="K75" s="697"/>
      <c r="L75" s="697"/>
      <c r="M75" s="697"/>
      <c r="N75" s="697"/>
      <c r="O75" s="697"/>
      <c r="P75" s="697"/>
      <c r="Q75" s="655" t="s">
        <v>502</v>
      </c>
      <c r="R75" s="411">
        <v>5</v>
      </c>
      <c r="S75" s="412">
        <v>1</v>
      </c>
      <c r="T75" s="403" t="s">
        <v>209</v>
      </c>
      <c r="U75" s="413" t="s">
        <v>148</v>
      </c>
      <c r="V75" s="414" t="s">
        <v>206</v>
      </c>
      <c r="W75" s="413" t="s">
        <v>205</v>
      </c>
      <c r="X75" s="415" t="s">
        <v>141</v>
      </c>
      <c r="Y75" s="416"/>
      <c r="Z75" s="408"/>
      <c r="AA75" s="417">
        <v>0</v>
      </c>
      <c r="AB75" s="417">
        <f t="shared" si="6"/>
        <v>0</v>
      </c>
      <c r="AC75" s="417">
        <f t="shared" si="6"/>
        <v>0</v>
      </c>
      <c r="AD75" s="35"/>
      <c r="AE75" s="31"/>
    </row>
    <row r="76" spans="1:31" s="32" customFormat="1" ht="18.75" customHeight="1">
      <c r="A76" s="27"/>
      <c r="B76" s="33"/>
      <c r="C76" s="34"/>
      <c r="D76" s="410"/>
      <c r="E76" s="410"/>
      <c r="F76" s="410"/>
      <c r="G76" s="410"/>
      <c r="H76" s="400"/>
      <c r="I76" s="697" t="s">
        <v>208</v>
      </c>
      <c r="J76" s="697"/>
      <c r="K76" s="697"/>
      <c r="L76" s="697"/>
      <c r="M76" s="697"/>
      <c r="N76" s="697"/>
      <c r="O76" s="697"/>
      <c r="P76" s="697"/>
      <c r="Q76" s="655" t="s">
        <v>502</v>
      </c>
      <c r="R76" s="411">
        <v>5</v>
      </c>
      <c r="S76" s="412">
        <v>1</v>
      </c>
      <c r="T76" s="403" t="s">
        <v>207</v>
      </c>
      <c r="U76" s="413" t="s">
        <v>148</v>
      </c>
      <c r="V76" s="414" t="s">
        <v>206</v>
      </c>
      <c r="W76" s="413" t="s">
        <v>205</v>
      </c>
      <c r="X76" s="415" t="s">
        <v>204</v>
      </c>
      <c r="Y76" s="416"/>
      <c r="Z76" s="408"/>
      <c r="AA76" s="417">
        <v>0</v>
      </c>
      <c r="AB76" s="417">
        <f t="shared" si="6"/>
        <v>0</v>
      </c>
      <c r="AC76" s="417">
        <f t="shared" si="6"/>
        <v>0</v>
      </c>
      <c r="AD76" s="35"/>
      <c r="AE76" s="31"/>
    </row>
    <row r="77" spans="1:31" s="32" customFormat="1" ht="30">
      <c r="A77" s="27"/>
      <c r="B77" s="33"/>
      <c r="C77" s="34"/>
      <c r="D77" s="410"/>
      <c r="E77" s="410"/>
      <c r="F77" s="410"/>
      <c r="G77" s="410"/>
      <c r="H77" s="410"/>
      <c r="I77" s="410"/>
      <c r="J77" s="400"/>
      <c r="K77" s="703" t="s">
        <v>187</v>
      </c>
      <c r="L77" s="693"/>
      <c r="M77" s="693"/>
      <c r="N77" s="693"/>
      <c r="O77" s="693"/>
      <c r="P77" s="694"/>
      <c r="Q77" s="655" t="s">
        <v>502</v>
      </c>
      <c r="R77" s="411">
        <v>5</v>
      </c>
      <c r="S77" s="412">
        <v>1</v>
      </c>
      <c r="T77" s="403" t="s">
        <v>207</v>
      </c>
      <c r="U77" s="413" t="s">
        <v>148</v>
      </c>
      <c r="V77" s="414" t="s">
        <v>206</v>
      </c>
      <c r="W77" s="413" t="s">
        <v>205</v>
      </c>
      <c r="X77" s="415" t="s">
        <v>204</v>
      </c>
      <c r="Y77" s="418" t="s">
        <v>183</v>
      </c>
      <c r="Z77" s="408"/>
      <c r="AA77" s="419">
        <v>0</v>
      </c>
      <c r="AB77" s="419">
        <v>0</v>
      </c>
      <c r="AC77" s="419">
        <v>0</v>
      </c>
      <c r="AD77" s="35"/>
      <c r="AE77" s="31"/>
    </row>
    <row r="78" spans="1:31" s="32" customFormat="1" ht="19.5" customHeight="1">
      <c r="A78" s="27"/>
      <c r="B78" s="33"/>
      <c r="C78" s="34"/>
      <c r="D78" s="400"/>
      <c r="E78" s="697" t="s">
        <v>203</v>
      </c>
      <c r="F78" s="697"/>
      <c r="G78" s="697"/>
      <c r="H78" s="697"/>
      <c r="I78" s="697"/>
      <c r="J78" s="697"/>
      <c r="K78" s="697"/>
      <c r="L78" s="697"/>
      <c r="M78" s="697"/>
      <c r="N78" s="698"/>
      <c r="O78" s="698"/>
      <c r="P78" s="698"/>
      <c r="Q78" s="655" t="s">
        <v>502</v>
      </c>
      <c r="R78" s="401">
        <v>5</v>
      </c>
      <c r="S78" s="402">
        <v>2</v>
      </c>
      <c r="T78" s="403" t="s">
        <v>139</v>
      </c>
      <c r="U78" s="404" t="s">
        <v>142</v>
      </c>
      <c r="V78" s="405" t="s">
        <v>143</v>
      </c>
      <c r="W78" s="404" t="s">
        <v>142</v>
      </c>
      <c r="X78" s="406" t="s">
        <v>141</v>
      </c>
      <c r="Y78" s="407"/>
      <c r="Z78" s="408"/>
      <c r="AA78" s="409">
        <f>AA79</f>
        <v>50000</v>
      </c>
      <c r="AB78" s="409">
        <f t="shared" ref="AB78:AC82" si="7">AB79</f>
        <v>50000</v>
      </c>
      <c r="AC78" s="409">
        <f t="shared" si="7"/>
        <v>50000</v>
      </c>
      <c r="AD78" s="35"/>
      <c r="AE78" s="31"/>
    </row>
    <row r="79" spans="1:31" s="32" customFormat="1" ht="30">
      <c r="A79" s="27"/>
      <c r="B79" s="33"/>
      <c r="C79" s="34"/>
      <c r="D79" s="410"/>
      <c r="E79" s="400"/>
      <c r="F79" s="697" t="s">
        <v>157</v>
      </c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55" t="s">
        <v>502</v>
      </c>
      <c r="R79" s="411">
        <v>5</v>
      </c>
      <c r="S79" s="412">
        <v>2</v>
      </c>
      <c r="T79" s="403" t="s">
        <v>156</v>
      </c>
      <c r="U79" s="413" t="s">
        <v>148</v>
      </c>
      <c r="V79" s="414" t="s">
        <v>143</v>
      </c>
      <c r="W79" s="413" t="s">
        <v>142</v>
      </c>
      <c r="X79" s="415" t="s">
        <v>141</v>
      </c>
      <c r="Y79" s="416"/>
      <c r="Z79" s="408"/>
      <c r="AA79" s="417">
        <f>AA80</f>
        <v>50000</v>
      </c>
      <c r="AB79" s="417">
        <f t="shared" si="7"/>
        <v>50000</v>
      </c>
      <c r="AC79" s="417">
        <f t="shared" si="7"/>
        <v>50000</v>
      </c>
      <c r="AD79" s="35"/>
      <c r="AE79" s="31"/>
    </row>
    <row r="80" spans="1:31" s="32" customFormat="1" ht="30">
      <c r="A80" s="27"/>
      <c r="B80" s="33"/>
      <c r="C80" s="34"/>
      <c r="D80" s="410"/>
      <c r="E80" s="410"/>
      <c r="F80" s="400"/>
      <c r="G80" s="697" t="s">
        <v>202</v>
      </c>
      <c r="H80" s="697"/>
      <c r="I80" s="697"/>
      <c r="J80" s="697"/>
      <c r="K80" s="697"/>
      <c r="L80" s="697"/>
      <c r="M80" s="697"/>
      <c r="N80" s="697"/>
      <c r="O80" s="697"/>
      <c r="P80" s="697"/>
      <c r="Q80" s="655" t="s">
        <v>502</v>
      </c>
      <c r="R80" s="411">
        <v>5</v>
      </c>
      <c r="S80" s="412">
        <v>2</v>
      </c>
      <c r="T80" s="403" t="s">
        <v>201</v>
      </c>
      <c r="U80" s="413" t="s">
        <v>148</v>
      </c>
      <c r="V80" s="414" t="s">
        <v>196</v>
      </c>
      <c r="W80" s="413" t="s">
        <v>142</v>
      </c>
      <c r="X80" s="415" t="s">
        <v>141</v>
      </c>
      <c r="Y80" s="416"/>
      <c r="Z80" s="408"/>
      <c r="AA80" s="417">
        <f>AA81</f>
        <v>50000</v>
      </c>
      <c r="AB80" s="417">
        <f t="shared" si="7"/>
        <v>50000</v>
      </c>
      <c r="AC80" s="417">
        <f t="shared" si="7"/>
        <v>50000</v>
      </c>
      <c r="AD80" s="35"/>
      <c r="AE80" s="31"/>
    </row>
    <row r="81" spans="1:31" s="32" customFormat="1" ht="30">
      <c r="A81" s="27"/>
      <c r="B81" s="33"/>
      <c r="C81" s="34"/>
      <c r="D81" s="410"/>
      <c r="E81" s="410"/>
      <c r="F81" s="410"/>
      <c r="G81" s="400"/>
      <c r="H81" s="697" t="s">
        <v>200</v>
      </c>
      <c r="I81" s="697"/>
      <c r="J81" s="697"/>
      <c r="K81" s="697"/>
      <c r="L81" s="697"/>
      <c r="M81" s="697"/>
      <c r="N81" s="697"/>
      <c r="O81" s="697"/>
      <c r="P81" s="697"/>
      <c r="Q81" s="655" t="s">
        <v>502</v>
      </c>
      <c r="R81" s="411">
        <v>5</v>
      </c>
      <c r="S81" s="412">
        <v>2</v>
      </c>
      <c r="T81" s="403" t="s">
        <v>199</v>
      </c>
      <c r="U81" s="413" t="s">
        <v>148</v>
      </c>
      <c r="V81" s="414" t="s">
        <v>196</v>
      </c>
      <c r="W81" s="413" t="s">
        <v>195</v>
      </c>
      <c r="X81" s="415" t="s">
        <v>141</v>
      </c>
      <c r="Y81" s="416"/>
      <c r="Z81" s="408"/>
      <c r="AA81" s="417">
        <f>AA82</f>
        <v>50000</v>
      </c>
      <c r="AB81" s="417">
        <f t="shared" si="7"/>
        <v>50000</v>
      </c>
      <c r="AC81" s="417">
        <f t="shared" si="7"/>
        <v>50000</v>
      </c>
      <c r="AD81" s="35"/>
      <c r="AE81" s="31"/>
    </row>
    <row r="82" spans="1:31" s="32" customFormat="1" ht="18.75" customHeight="1">
      <c r="A82" s="27"/>
      <c r="B82" s="33"/>
      <c r="C82" s="34"/>
      <c r="D82" s="410"/>
      <c r="E82" s="410"/>
      <c r="F82" s="410"/>
      <c r="G82" s="410"/>
      <c r="H82" s="400"/>
      <c r="I82" s="697" t="s">
        <v>198</v>
      </c>
      <c r="J82" s="697"/>
      <c r="K82" s="697"/>
      <c r="L82" s="697"/>
      <c r="M82" s="697"/>
      <c r="N82" s="697"/>
      <c r="O82" s="697"/>
      <c r="P82" s="697"/>
      <c r="Q82" s="655" t="s">
        <v>502</v>
      </c>
      <c r="R82" s="411">
        <v>5</v>
      </c>
      <c r="S82" s="412">
        <v>2</v>
      </c>
      <c r="T82" s="403" t="s">
        <v>197</v>
      </c>
      <c r="U82" s="413" t="s">
        <v>148</v>
      </c>
      <c r="V82" s="414" t="s">
        <v>196</v>
      </c>
      <c r="W82" s="413" t="s">
        <v>195</v>
      </c>
      <c r="X82" s="415" t="s">
        <v>194</v>
      </c>
      <c r="Y82" s="416"/>
      <c r="Z82" s="408"/>
      <c r="AA82" s="417">
        <f>AA83</f>
        <v>50000</v>
      </c>
      <c r="AB82" s="417">
        <f t="shared" si="7"/>
        <v>50000</v>
      </c>
      <c r="AC82" s="417">
        <f t="shared" si="7"/>
        <v>50000</v>
      </c>
      <c r="AD82" s="35"/>
      <c r="AE82" s="31"/>
    </row>
    <row r="83" spans="1:31" s="32" customFormat="1" ht="30">
      <c r="A83" s="27"/>
      <c r="B83" s="33"/>
      <c r="C83" s="34"/>
      <c r="D83" s="410"/>
      <c r="E83" s="410"/>
      <c r="F83" s="410"/>
      <c r="G83" s="410"/>
      <c r="H83" s="410"/>
      <c r="I83" s="410"/>
      <c r="J83" s="400"/>
      <c r="K83" s="703" t="s">
        <v>187</v>
      </c>
      <c r="L83" s="693"/>
      <c r="M83" s="693"/>
      <c r="N83" s="693"/>
      <c r="O83" s="693"/>
      <c r="P83" s="694"/>
      <c r="Q83" s="655" t="s">
        <v>502</v>
      </c>
      <c r="R83" s="411">
        <v>5</v>
      </c>
      <c r="S83" s="412">
        <v>2</v>
      </c>
      <c r="T83" s="403" t="s">
        <v>197</v>
      </c>
      <c r="U83" s="413" t="s">
        <v>148</v>
      </c>
      <c r="V83" s="414" t="s">
        <v>196</v>
      </c>
      <c r="W83" s="413" t="s">
        <v>195</v>
      </c>
      <c r="X83" s="415" t="s">
        <v>194</v>
      </c>
      <c r="Y83" s="418" t="s">
        <v>183</v>
      </c>
      <c r="Z83" s="408"/>
      <c r="AA83" s="419">
        <v>50000</v>
      </c>
      <c r="AB83" s="419">
        <v>50000</v>
      </c>
      <c r="AC83" s="419">
        <v>50000</v>
      </c>
      <c r="AD83" s="35"/>
      <c r="AE83" s="31"/>
    </row>
    <row r="84" spans="1:31" s="32" customFormat="1" ht="18.75" customHeight="1">
      <c r="A84" s="27"/>
      <c r="B84" s="33"/>
      <c r="C84" s="34"/>
      <c r="D84" s="400"/>
      <c r="E84" s="697" t="s">
        <v>193</v>
      </c>
      <c r="F84" s="697"/>
      <c r="G84" s="697"/>
      <c r="H84" s="697"/>
      <c r="I84" s="697"/>
      <c r="J84" s="697"/>
      <c r="K84" s="697"/>
      <c r="L84" s="697"/>
      <c r="M84" s="697"/>
      <c r="N84" s="698"/>
      <c r="O84" s="698"/>
      <c r="P84" s="698"/>
      <c r="Q84" s="655" t="s">
        <v>502</v>
      </c>
      <c r="R84" s="401">
        <v>5</v>
      </c>
      <c r="S84" s="402">
        <v>3</v>
      </c>
      <c r="T84" s="403" t="s">
        <v>139</v>
      </c>
      <c r="U84" s="404" t="s">
        <v>142</v>
      </c>
      <c r="V84" s="405" t="s">
        <v>143</v>
      </c>
      <c r="W84" s="404" t="s">
        <v>142</v>
      </c>
      <c r="X84" s="406" t="s">
        <v>141</v>
      </c>
      <c r="Y84" s="407"/>
      <c r="Z84" s="408"/>
      <c r="AA84" s="409">
        <f>AA85</f>
        <v>1333100</v>
      </c>
      <c r="AB84" s="409">
        <f>AB85</f>
        <v>1162500</v>
      </c>
      <c r="AC84" s="409">
        <f>AC85</f>
        <v>902000</v>
      </c>
      <c r="AD84" s="35"/>
      <c r="AE84" s="31"/>
    </row>
    <row r="85" spans="1:31" s="32" customFormat="1" ht="56.45" customHeight="1">
      <c r="A85" s="27"/>
      <c r="B85" s="33"/>
      <c r="C85" s="34"/>
      <c r="D85" s="410"/>
      <c r="E85" s="400"/>
      <c r="F85" s="697" t="s">
        <v>471</v>
      </c>
      <c r="G85" s="697"/>
      <c r="H85" s="697"/>
      <c r="I85" s="697"/>
      <c r="J85" s="697"/>
      <c r="K85" s="697"/>
      <c r="L85" s="697"/>
      <c r="M85" s="697"/>
      <c r="N85" s="697"/>
      <c r="O85" s="697"/>
      <c r="P85" s="697"/>
      <c r="Q85" s="655" t="s">
        <v>502</v>
      </c>
      <c r="R85" s="411">
        <v>5</v>
      </c>
      <c r="S85" s="412">
        <v>3</v>
      </c>
      <c r="T85" s="403" t="s">
        <v>156</v>
      </c>
      <c r="U85" s="413" t="s">
        <v>148</v>
      </c>
      <c r="V85" s="414">
        <v>0</v>
      </c>
      <c r="W85" s="413">
        <v>0</v>
      </c>
      <c r="X85" s="415">
        <v>0</v>
      </c>
      <c r="Y85" s="416"/>
      <c r="Z85" s="408"/>
      <c r="AA85" s="417">
        <f>AA86+AA88</f>
        <v>1333100</v>
      </c>
      <c r="AB85" s="417">
        <f>AB86+AB88</f>
        <v>1162500</v>
      </c>
      <c r="AC85" s="417">
        <f>AC86+AC88</f>
        <v>902000</v>
      </c>
      <c r="AD85" s="35"/>
      <c r="AE85" s="31"/>
    </row>
    <row r="86" spans="1:31" s="32" customFormat="1" ht="15">
      <c r="A86" s="27"/>
      <c r="B86" s="33"/>
      <c r="C86" s="34"/>
      <c r="D86" s="410"/>
      <c r="E86" s="400"/>
      <c r="F86" s="400"/>
      <c r="G86" s="527"/>
      <c r="H86" s="527"/>
      <c r="I86" s="527"/>
      <c r="J86" s="527"/>
      <c r="K86" s="527"/>
      <c r="L86" s="527"/>
      <c r="M86" s="527"/>
      <c r="N86" s="703" t="s">
        <v>122</v>
      </c>
      <c r="O86" s="693"/>
      <c r="P86" s="694"/>
      <c r="Q86" s="655" t="s">
        <v>502</v>
      </c>
      <c r="R86" s="411">
        <v>5</v>
      </c>
      <c r="S86" s="412">
        <v>3</v>
      </c>
      <c r="T86" s="403"/>
      <c r="U86" s="413" t="s">
        <v>148</v>
      </c>
      <c r="V86" s="414">
        <v>6</v>
      </c>
      <c r="W86" s="413">
        <v>3</v>
      </c>
      <c r="X86" s="415">
        <v>90038</v>
      </c>
      <c r="Y86" s="416"/>
      <c r="Z86" s="408"/>
      <c r="AA86" s="417">
        <v>1303100</v>
      </c>
      <c r="AB86" s="417">
        <f>AB87</f>
        <v>1132500</v>
      </c>
      <c r="AC86" s="417">
        <f>AC87</f>
        <v>872000</v>
      </c>
      <c r="AD86" s="35"/>
      <c r="AE86" s="31"/>
    </row>
    <row r="87" spans="1:31" s="32" customFormat="1" ht="30" customHeight="1">
      <c r="A87" s="27"/>
      <c r="B87" s="33"/>
      <c r="C87" s="34"/>
      <c r="D87" s="410"/>
      <c r="E87" s="400"/>
      <c r="F87" s="400"/>
      <c r="G87" s="527"/>
      <c r="H87" s="527"/>
      <c r="I87" s="527"/>
      <c r="J87" s="527"/>
      <c r="K87" s="527"/>
      <c r="L87" s="527"/>
      <c r="M87" s="527"/>
      <c r="N87" s="703" t="s">
        <v>187</v>
      </c>
      <c r="O87" s="693"/>
      <c r="P87" s="694"/>
      <c r="Q87" s="655" t="s">
        <v>502</v>
      </c>
      <c r="R87" s="411">
        <v>5</v>
      </c>
      <c r="S87" s="412">
        <v>3</v>
      </c>
      <c r="T87" s="403"/>
      <c r="U87" s="413" t="s">
        <v>148</v>
      </c>
      <c r="V87" s="414">
        <v>6</v>
      </c>
      <c r="W87" s="413">
        <v>3</v>
      </c>
      <c r="X87" s="415">
        <v>90038</v>
      </c>
      <c r="Y87" s="416">
        <v>240</v>
      </c>
      <c r="Z87" s="408"/>
      <c r="AA87" s="530">
        <v>1303100</v>
      </c>
      <c r="AB87" s="530">
        <v>1132500</v>
      </c>
      <c r="AC87" s="417">
        <v>872000</v>
      </c>
      <c r="AD87" s="35"/>
      <c r="AE87" s="31"/>
    </row>
    <row r="88" spans="1:31" s="32" customFormat="1" ht="30">
      <c r="A88" s="27"/>
      <c r="B88" s="33"/>
      <c r="C88" s="34"/>
      <c r="D88" s="410"/>
      <c r="E88" s="410"/>
      <c r="F88" s="400"/>
      <c r="G88" s="697" t="s">
        <v>192</v>
      </c>
      <c r="H88" s="697"/>
      <c r="I88" s="697"/>
      <c r="J88" s="697"/>
      <c r="K88" s="697"/>
      <c r="L88" s="697"/>
      <c r="M88" s="697"/>
      <c r="N88" s="697"/>
      <c r="O88" s="697"/>
      <c r="P88" s="697"/>
      <c r="Q88" s="655" t="s">
        <v>502</v>
      </c>
      <c r="R88" s="411">
        <v>5</v>
      </c>
      <c r="S88" s="412">
        <v>3</v>
      </c>
      <c r="T88" s="403" t="s">
        <v>191</v>
      </c>
      <c r="U88" s="413" t="s">
        <v>148</v>
      </c>
      <c r="V88" s="414" t="s">
        <v>185</v>
      </c>
      <c r="W88" s="413" t="s">
        <v>142</v>
      </c>
      <c r="X88" s="415" t="s">
        <v>141</v>
      </c>
      <c r="Y88" s="416"/>
      <c r="Z88" s="408"/>
      <c r="AA88" s="417">
        <f>AA89</f>
        <v>30000</v>
      </c>
      <c r="AB88" s="417">
        <f t="shared" ref="AB88:AC90" si="8">AB89</f>
        <v>30000</v>
      </c>
      <c r="AC88" s="417">
        <f t="shared" si="8"/>
        <v>30000</v>
      </c>
      <c r="AD88" s="35"/>
      <c r="AE88" s="31"/>
    </row>
    <row r="89" spans="1:31" s="32" customFormat="1" ht="30">
      <c r="A89" s="27"/>
      <c r="B89" s="33"/>
      <c r="C89" s="34"/>
      <c r="D89" s="410"/>
      <c r="E89" s="410"/>
      <c r="F89" s="410"/>
      <c r="G89" s="400"/>
      <c r="H89" s="697" t="s">
        <v>190</v>
      </c>
      <c r="I89" s="697"/>
      <c r="J89" s="697"/>
      <c r="K89" s="697"/>
      <c r="L89" s="697"/>
      <c r="M89" s="697"/>
      <c r="N89" s="697"/>
      <c r="O89" s="697"/>
      <c r="P89" s="697"/>
      <c r="Q89" s="655" t="s">
        <v>502</v>
      </c>
      <c r="R89" s="411">
        <v>5</v>
      </c>
      <c r="S89" s="412">
        <v>3</v>
      </c>
      <c r="T89" s="403" t="s">
        <v>189</v>
      </c>
      <c r="U89" s="413" t="s">
        <v>148</v>
      </c>
      <c r="V89" s="414" t="s">
        <v>185</v>
      </c>
      <c r="W89" s="413" t="s">
        <v>146</v>
      </c>
      <c r="X89" s="415" t="s">
        <v>141</v>
      </c>
      <c r="Y89" s="416"/>
      <c r="Z89" s="408"/>
      <c r="AA89" s="417">
        <f>AA90</f>
        <v>30000</v>
      </c>
      <c r="AB89" s="417">
        <f t="shared" si="8"/>
        <v>30000</v>
      </c>
      <c r="AC89" s="417">
        <f t="shared" si="8"/>
        <v>30000</v>
      </c>
      <c r="AD89" s="35"/>
      <c r="AE89" s="31"/>
    </row>
    <row r="90" spans="1:31" s="32" customFormat="1" ht="16.5" customHeight="1">
      <c r="A90" s="27"/>
      <c r="B90" s="33"/>
      <c r="C90" s="34"/>
      <c r="D90" s="410"/>
      <c r="E90" s="410"/>
      <c r="F90" s="410"/>
      <c r="G90" s="410"/>
      <c r="H90" s="400"/>
      <c r="I90" s="697" t="s">
        <v>188</v>
      </c>
      <c r="J90" s="697"/>
      <c r="K90" s="697"/>
      <c r="L90" s="697"/>
      <c r="M90" s="697"/>
      <c r="N90" s="697"/>
      <c r="O90" s="697"/>
      <c r="P90" s="697"/>
      <c r="Q90" s="655" t="s">
        <v>502</v>
      </c>
      <c r="R90" s="411">
        <v>5</v>
      </c>
      <c r="S90" s="412">
        <v>3</v>
      </c>
      <c r="T90" s="403" t="s">
        <v>186</v>
      </c>
      <c r="U90" s="413" t="s">
        <v>148</v>
      </c>
      <c r="V90" s="414" t="s">
        <v>185</v>
      </c>
      <c r="W90" s="413" t="s">
        <v>146</v>
      </c>
      <c r="X90" s="415" t="s">
        <v>184</v>
      </c>
      <c r="Y90" s="416"/>
      <c r="Z90" s="408"/>
      <c r="AA90" s="417">
        <f>AA91</f>
        <v>30000</v>
      </c>
      <c r="AB90" s="417">
        <f t="shared" si="8"/>
        <v>30000</v>
      </c>
      <c r="AC90" s="417">
        <f t="shared" si="8"/>
        <v>30000</v>
      </c>
      <c r="AD90" s="35"/>
      <c r="AE90" s="31"/>
    </row>
    <row r="91" spans="1:31" s="32" customFormat="1" ht="30">
      <c r="A91" s="27"/>
      <c r="B91" s="33"/>
      <c r="C91" s="34"/>
      <c r="D91" s="410"/>
      <c r="E91" s="410"/>
      <c r="F91" s="410"/>
      <c r="G91" s="410"/>
      <c r="H91" s="410"/>
      <c r="I91" s="410"/>
      <c r="J91" s="400"/>
      <c r="K91" s="703" t="s">
        <v>187</v>
      </c>
      <c r="L91" s="693"/>
      <c r="M91" s="693"/>
      <c r="N91" s="693"/>
      <c r="O91" s="693"/>
      <c r="P91" s="694"/>
      <c r="Q91" s="655" t="s">
        <v>502</v>
      </c>
      <c r="R91" s="411">
        <v>5</v>
      </c>
      <c r="S91" s="412">
        <v>3</v>
      </c>
      <c r="T91" s="403" t="s">
        <v>186</v>
      </c>
      <c r="U91" s="413" t="s">
        <v>148</v>
      </c>
      <c r="V91" s="414" t="s">
        <v>185</v>
      </c>
      <c r="W91" s="413" t="s">
        <v>146</v>
      </c>
      <c r="X91" s="415" t="s">
        <v>184</v>
      </c>
      <c r="Y91" s="418" t="s">
        <v>183</v>
      </c>
      <c r="Z91" s="408"/>
      <c r="AA91" s="419">
        <v>30000</v>
      </c>
      <c r="AB91" s="419">
        <v>30000</v>
      </c>
      <c r="AC91" s="419">
        <v>30000</v>
      </c>
      <c r="AD91" s="35"/>
      <c r="AE91" s="31"/>
    </row>
    <row r="92" spans="1:31" s="32" customFormat="1" ht="21" customHeight="1">
      <c r="A92" s="27"/>
      <c r="B92" s="33"/>
      <c r="C92" s="36"/>
      <c r="D92" s="710" t="s">
        <v>182</v>
      </c>
      <c r="E92" s="710"/>
      <c r="F92" s="710"/>
      <c r="G92" s="710"/>
      <c r="H92" s="710"/>
      <c r="I92" s="710"/>
      <c r="J92" s="710"/>
      <c r="K92" s="710"/>
      <c r="L92" s="710"/>
      <c r="M92" s="710"/>
      <c r="N92" s="710"/>
      <c r="O92" s="710"/>
      <c r="P92" s="710"/>
      <c r="Q92" s="655" t="s">
        <v>502</v>
      </c>
      <c r="R92" s="420">
        <v>8</v>
      </c>
      <c r="S92" s="421" t="s">
        <v>142</v>
      </c>
      <c r="T92" s="422" t="s">
        <v>139</v>
      </c>
      <c r="U92" s="423" t="s">
        <v>142</v>
      </c>
      <c r="V92" s="424" t="s">
        <v>143</v>
      </c>
      <c r="W92" s="423" t="s">
        <v>142</v>
      </c>
      <c r="X92" s="425" t="s">
        <v>141</v>
      </c>
      <c r="Y92" s="426"/>
      <c r="Z92" s="427"/>
      <c r="AA92" s="428">
        <f t="shared" ref="AA92:AC93" si="9">AA93</f>
        <v>3500000</v>
      </c>
      <c r="AB92" s="428">
        <f t="shared" si="9"/>
        <v>3500000</v>
      </c>
      <c r="AC92" s="428">
        <f t="shared" si="9"/>
        <v>3500000</v>
      </c>
      <c r="AD92" s="35"/>
      <c r="AE92" s="31"/>
    </row>
    <row r="93" spans="1:31" s="32" customFormat="1" ht="20.25" customHeight="1">
      <c r="A93" s="27"/>
      <c r="B93" s="33"/>
      <c r="C93" s="34"/>
      <c r="D93" s="400"/>
      <c r="E93" s="697" t="s">
        <v>181</v>
      </c>
      <c r="F93" s="697"/>
      <c r="G93" s="697"/>
      <c r="H93" s="697"/>
      <c r="I93" s="697"/>
      <c r="J93" s="697"/>
      <c r="K93" s="697"/>
      <c r="L93" s="697"/>
      <c r="M93" s="697"/>
      <c r="N93" s="698"/>
      <c r="O93" s="698"/>
      <c r="P93" s="698"/>
      <c r="Q93" s="655" t="s">
        <v>502</v>
      </c>
      <c r="R93" s="401">
        <v>8</v>
      </c>
      <c r="S93" s="402">
        <v>1</v>
      </c>
      <c r="T93" s="403" t="s">
        <v>139</v>
      </c>
      <c r="U93" s="404" t="s">
        <v>142</v>
      </c>
      <c r="V93" s="405" t="s">
        <v>143</v>
      </c>
      <c r="W93" s="404" t="s">
        <v>142</v>
      </c>
      <c r="X93" s="406" t="s">
        <v>141</v>
      </c>
      <c r="Y93" s="407"/>
      <c r="Z93" s="408"/>
      <c r="AA93" s="409">
        <f t="shared" si="9"/>
        <v>3500000</v>
      </c>
      <c r="AB93" s="409">
        <f t="shared" si="9"/>
        <v>3500000</v>
      </c>
      <c r="AC93" s="409">
        <f t="shared" si="9"/>
        <v>3500000</v>
      </c>
      <c r="AD93" s="35"/>
      <c r="AE93" s="31"/>
    </row>
    <row r="94" spans="1:31" s="32" customFormat="1" ht="30">
      <c r="A94" s="27"/>
      <c r="B94" s="33"/>
      <c r="C94" s="34"/>
      <c r="D94" s="410"/>
      <c r="E94" s="400"/>
      <c r="F94" s="697" t="s">
        <v>180</v>
      </c>
      <c r="G94" s="697"/>
      <c r="H94" s="697"/>
      <c r="I94" s="697"/>
      <c r="J94" s="697"/>
      <c r="K94" s="697"/>
      <c r="L94" s="697"/>
      <c r="M94" s="697"/>
      <c r="N94" s="697"/>
      <c r="O94" s="697"/>
      <c r="P94" s="697"/>
      <c r="Q94" s="655" t="s">
        <v>502</v>
      </c>
      <c r="R94" s="411">
        <v>8</v>
      </c>
      <c r="S94" s="412">
        <v>1</v>
      </c>
      <c r="T94" s="403" t="s">
        <v>179</v>
      </c>
      <c r="U94" s="413" t="s">
        <v>163</v>
      </c>
      <c r="V94" s="414" t="s">
        <v>143</v>
      </c>
      <c r="W94" s="413" t="s">
        <v>142</v>
      </c>
      <c r="X94" s="415" t="s">
        <v>141</v>
      </c>
      <c r="Y94" s="416"/>
      <c r="Z94" s="408"/>
      <c r="AA94" s="417">
        <f>AA95+AA99</f>
        <v>3500000</v>
      </c>
      <c r="AB94" s="417">
        <f>AB95+AB99</f>
        <v>3500000</v>
      </c>
      <c r="AC94" s="417">
        <f>AC95+AC99</f>
        <v>3500000</v>
      </c>
      <c r="AD94" s="35"/>
      <c r="AE94" s="31"/>
    </row>
    <row r="95" spans="1:31" s="32" customFormat="1" ht="18.75" customHeight="1">
      <c r="A95" s="27"/>
      <c r="B95" s="33"/>
      <c r="C95" s="34"/>
      <c r="D95" s="410"/>
      <c r="E95" s="410"/>
      <c r="F95" s="400"/>
      <c r="G95" s="697" t="s">
        <v>178</v>
      </c>
      <c r="H95" s="697"/>
      <c r="I95" s="697"/>
      <c r="J95" s="697"/>
      <c r="K95" s="697"/>
      <c r="L95" s="697"/>
      <c r="M95" s="697"/>
      <c r="N95" s="697"/>
      <c r="O95" s="697"/>
      <c r="P95" s="697"/>
      <c r="Q95" s="655" t="s">
        <v>502</v>
      </c>
      <c r="R95" s="411">
        <v>8</v>
      </c>
      <c r="S95" s="412">
        <v>1</v>
      </c>
      <c r="T95" s="403" t="s">
        <v>177</v>
      </c>
      <c r="U95" s="413" t="s">
        <v>163</v>
      </c>
      <c r="V95" s="414" t="s">
        <v>172</v>
      </c>
      <c r="W95" s="413" t="s">
        <v>142</v>
      </c>
      <c r="X95" s="415" t="s">
        <v>141</v>
      </c>
      <c r="Y95" s="416"/>
      <c r="Z95" s="408"/>
      <c r="AA95" s="417">
        <f>AA96</f>
        <v>500000</v>
      </c>
      <c r="AB95" s="417">
        <f t="shared" ref="AB95:AC97" si="10">AB96</f>
        <v>500000</v>
      </c>
      <c r="AC95" s="417">
        <f t="shared" si="10"/>
        <v>500000</v>
      </c>
      <c r="AD95" s="35"/>
      <c r="AE95" s="31"/>
    </row>
    <row r="96" spans="1:31" s="32" customFormat="1" ht="18.75" customHeight="1">
      <c r="A96" s="27"/>
      <c r="B96" s="33"/>
      <c r="C96" s="34"/>
      <c r="D96" s="410"/>
      <c r="E96" s="410"/>
      <c r="F96" s="410"/>
      <c r="G96" s="400"/>
      <c r="H96" s="697" t="s">
        <v>176</v>
      </c>
      <c r="I96" s="697"/>
      <c r="J96" s="697"/>
      <c r="K96" s="697"/>
      <c r="L96" s="697"/>
      <c r="M96" s="697"/>
      <c r="N96" s="697"/>
      <c r="O96" s="697"/>
      <c r="P96" s="697"/>
      <c r="Q96" s="655" t="s">
        <v>502</v>
      </c>
      <c r="R96" s="411">
        <v>8</v>
      </c>
      <c r="S96" s="412">
        <v>1</v>
      </c>
      <c r="T96" s="403" t="s">
        <v>175</v>
      </c>
      <c r="U96" s="413" t="s">
        <v>163</v>
      </c>
      <c r="V96" s="414" t="s">
        <v>172</v>
      </c>
      <c r="W96" s="413" t="s">
        <v>146</v>
      </c>
      <c r="X96" s="415" t="s">
        <v>141</v>
      </c>
      <c r="Y96" s="416"/>
      <c r="Z96" s="408"/>
      <c r="AA96" s="417">
        <f>AA97</f>
        <v>500000</v>
      </c>
      <c r="AB96" s="417">
        <f t="shared" si="10"/>
        <v>500000</v>
      </c>
      <c r="AC96" s="417">
        <f t="shared" si="10"/>
        <v>500000</v>
      </c>
      <c r="AD96" s="35"/>
      <c r="AE96" s="31"/>
    </row>
    <row r="97" spans="1:31" s="32" customFormat="1" ht="18.75" customHeight="1">
      <c r="A97" s="27"/>
      <c r="B97" s="33"/>
      <c r="C97" s="34"/>
      <c r="D97" s="410"/>
      <c r="E97" s="410"/>
      <c r="F97" s="410"/>
      <c r="G97" s="410"/>
      <c r="H97" s="400"/>
      <c r="I97" s="697" t="s">
        <v>174</v>
      </c>
      <c r="J97" s="697"/>
      <c r="K97" s="697"/>
      <c r="L97" s="697"/>
      <c r="M97" s="697"/>
      <c r="N97" s="697"/>
      <c r="O97" s="697"/>
      <c r="P97" s="697"/>
      <c r="Q97" s="655" t="s">
        <v>502</v>
      </c>
      <c r="R97" s="411">
        <v>8</v>
      </c>
      <c r="S97" s="412">
        <v>1</v>
      </c>
      <c r="T97" s="403" t="s">
        <v>173</v>
      </c>
      <c r="U97" s="413" t="s">
        <v>163</v>
      </c>
      <c r="V97" s="414" t="s">
        <v>172</v>
      </c>
      <c r="W97" s="413" t="s">
        <v>146</v>
      </c>
      <c r="X97" s="415" t="s">
        <v>171</v>
      </c>
      <c r="Y97" s="416"/>
      <c r="Z97" s="408"/>
      <c r="AA97" s="417">
        <f>AA98</f>
        <v>500000</v>
      </c>
      <c r="AB97" s="417">
        <f t="shared" si="10"/>
        <v>500000</v>
      </c>
      <c r="AC97" s="417">
        <f t="shared" si="10"/>
        <v>500000</v>
      </c>
      <c r="AD97" s="35"/>
      <c r="AE97" s="31"/>
    </row>
    <row r="98" spans="1:31" s="32" customFormat="1" ht="12.75" customHeight="1">
      <c r="A98" s="27"/>
      <c r="B98" s="33"/>
      <c r="C98" s="34"/>
      <c r="D98" s="410"/>
      <c r="E98" s="410"/>
      <c r="F98" s="410"/>
      <c r="G98" s="410"/>
      <c r="H98" s="410"/>
      <c r="I98" s="410"/>
      <c r="J98" s="400"/>
      <c r="K98" s="703" t="s">
        <v>165</v>
      </c>
      <c r="L98" s="693"/>
      <c r="M98" s="693"/>
      <c r="N98" s="693"/>
      <c r="O98" s="693"/>
      <c r="P98" s="694"/>
      <c r="Q98" s="655" t="s">
        <v>502</v>
      </c>
      <c r="R98" s="411">
        <v>8</v>
      </c>
      <c r="S98" s="412">
        <v>1</v>
      </c>
      <c r="T98" s="403" t="s">
        <v>173</v>
      </c>
      <c r="U98" s="413" t="s">
        <v>163</v>
      </c>
      <c r="V98" s="414" t="s">
        <v>172</v>
      </c>
      <c r="W98" s="413" t="s">
        <v>146</v>
      </c>
      <c r="X98" s="415" t="s">
        <v>171</v>
      </c>
      <c r="Y98" s="418" t="s">
        <v>160</v>
      </c>
      <c r="Z98" s="408"/>
      <c r="AA98" s="419">
        <v>500000</v>
      </c>
      <c r="AB98" s="419">
        <v>500000</v>
      </c>
      <c r="AC98" s="419">
        <v>500000</v>
      </c>
      <c r="AD98" s="35"/>
      <c r="AE98" s="31"/>
    </row>
    <row r="99" spans="1:31" s="32" customFormat="1" ht="19.5" customHeight="1">
      <c r="A99" s="27"/>
      <c r="B99" s="33"/>
      <c r="C99" s="34"/>
      <c r="D99" s="410"/>
      <c r="E99" s="410"/>
      <c r="F99" s="400"/>
      <c r="G99" s="697" t="s">
        <v>170</v>
      </c>
      <c r="H99" s="697"/>
      <c r="I99" s="697"/>
      <c r="J99" s="697"/>
      <c r="K99" s="697"/>
      <c r="L99" s="697"/>
      <c r="M99" s="697"/>
      <c r="N99" s="697"/>
      <c r="O99" s="697"/>
      <c r="P99" s="697"/>
      <c r="Q99" s="655" t="s">
        <v>502</v>
      </c>
      <c r="R99" s="411">
        <v>8</v>
      </c>
      <c r="S99" s="412">
        <v>1</v>
      </c>
      <c r="T99" s="403" t="s">
        <v>169</v>
      </c>
      <c r="U99" s="413" t="s">
        <v>163</v>
      </c>
      <c r="V99" s="414" t="s">
        <v>162</v>
      </c>
      <c r="W99" s="413" t="s">
        <v>142</v>
      </c>
      <c r="X99" s="415" t="s">
        <v>141</v>
      </c>
      <c r="Y99" s="416"/>
      <c r="Z99" s="408"/>
      <c r="AA99" s="417">
        <f>AA100</f>
        <v>3000000</v>
      </c>
      <c r="AB99" s="417">
        <f t="shared" ref="AB99:AC101" si="11">AB100</f>
        <v>3000000</v>
      </c>
      <c r="AC99" s="417">
        <f t="shared" si="11"/>
        <v>3000000</v>
      </c>
      <c r="AD99" s="35"/>
      <c r="AE99" s="31"/>
    </row>
    <row r="100" spans="1:31" s="32" customFormat="1" ht="18.75" customHeight="1">
      <c r="A100" s="27"/>
      <c r="B100" s="33"/>
      <c r="C100" s="34"/>
      <c r="D100" s="410"/>
      <c r="E100" s="410"/>
      <c r="F100" s="410"/>
      <c r="G100" s="400"/>
      <c r="H100" s="697" t="s">
        <v>168</v>
      </c>
      <c r="I100" s="697"/>
      <c r="J100" s="697"/>
      <c r="K100" s="697"/>
      <c r="L100" s="697"/>
      <c r="M100" s="697"/>
      <c r="N100" s="697"/>
      <c r="O100" s="697"/>
      <c r="P100" s="697"/>
      <c r="Q100" s="655" t="s">
        <v>502</v>
      </c>
      <c r="R100" s="411">
        <v>8</v>
      </c>
      <c r="S100" s="412">
        <v>1</v>
      </c>
      <c r="T100" s="403" t="s">
        <v>167</v>
      </c>
      <c r="U100" s="413" t="s">
        <v>163</v>
      </c>
      <c r="V100" s="414" t="s">
        <v>162</v>
      </c>
      <c r="W100" s="413" t="s">
        <v>146</v>
      </c>
      <c r="X100" s="415" t="s">
        <v>141</v>
      </c>
      <c r="Y100" s="416"/>
      <c r="Z100" s="408"/>
      <c r="AA100" s="417">
        <f>AA101</f>
        <v>3000000</v>
      </c>
      <c r="AB100" s="417">
        <f t="shared" si="11"/>
        <v>3000000</v>
      </c>
      <c r="AC100" s="417">
        <f t="shared" si="11"/>
        <v>3000000</v>
      </c>
      <c r="AD100" s="35"/>
      <c r="AE100" s="31"/>
    </row>
    <row r="101" spans="1:31" s="32" customFormat="1" ht="19.5" customHeight="1">
      <c r="A101" s="27"/>
      <c r="B101" s="33"/>
      <c r="C101" s="34"/>
      <c r="D101" s="410"/>
      <c r="E101" s="410"/>
      <c r="F101" s="410"/>
      <c r="G101" s="410"/>
      <c r="H101" s="400"/>
      <c r="I101" s="697" t="s">
        <v>166</v>
      </c>
      <c r="J101" s="697"/>
      <c r="K101" s="697"/>
      <c r="L101" s="697"/>
      <c r="M101" s="697"/>
      <c r="N101" s="697"/>
      <c r="O101" s="697"/>
      <c r="P101" s="697"/>
      <c r="Q101" s="655" t="s">
        <v>502</v>
      </c>
      <c r="R101" s="411">
        <v>8</v>
      </c>
      <c r="S101" s="412">
        <v>1</v>
      </c>
      <c r="T101" s="403" t="s">
        <v>164</v>
      </c>
      <c r="U101" s="413" t="s">
        <v>163</v>
      </c>
      <c r="V101" s="414" t="s">
        <v>162</v>
      </c>
      <c r="W101" s="413" t="s">
        <v>146</v>
      </c>
      <c r="X101" s="415" t="s">
        <v>161</v>
      </c>
      <c r="Y101" s="416"/>
      <c r="Z101" s="408"/>
      <c r="AA101" s="417">
        <f>AA102</f>
        <v>3000000</v>
      </c>
      <c r="AB101" s="417">
        <f t="shared" si="11"/>
        <v>3000000</v>
      </c>
      <c r="AC101" s="417">
        <f t="shared" si="11"/>
        <v>3000000</v>
      </c>
      <c r="AD101" s="35"/>
      <c r="AE101" s="31"/>
    </row>
    <row r="102" spans="1:31" s="32" customFormat="1" ht="18.75" customHeight="1">
      <c r="A102" s="27"/>
      <c r="B102" s="33"/>
      <c r="C102" s="34"/>
      <c r="D102" s="410"/>
      <c r="E102" s="410"/>
      <c r="F102" s="410"/>
      <c r="G102" s="410"/>
      <c r="H102" s="410"/>
      <c r="I102" s="410"/>
      <c r="J102" s="400"/>
      <c r="K102" s="703" t="s">
        <v>165</v>
      </c>
      <c r="L102" s="693"/>
      <c r="M102" s="693"/>
      <c r="N102" s="693"/>
      <c r="O102" s="693"/>
      <c r="P102" s="694"/>
      <c r="Q102" s="655" t="s">
        <v>502</v>
      </c>
      <c r="R102" s="411">
        <v>8</v>
      </c>
      <c r="S102" s="412">
        <v>1</v>
      </c>
      <c r="T102" s="403" t="s">
        <v>164</v>
      </c>
      <c r="U102" s="413" t="s">
        <v>163</v>
      </c>
      <c r="V102" s="414" t="s">
        <v>162</v>
      </c>
      <c r="W102" s="413" t="s">
        <v>146</v>
      </c>
      <c r="X102" s="415" t="s">
        <v>161</v>
      </c>
      <c r="Y102" s="418" t="s">
        <v>160</v>
      </c>
      <c r="Z102" s="408"/>
      <c r="AA102" s="419">
        <v>3000000</v>
      </c>
      <c r="AB102" s="419">
        <v>3000000</v>
      </c>
      <c r="AC102" s="419">
        <v>3000000</v>
      </c>
      <c r="AD102" s="35"/>
      <c r="AE102" s="31"/>
    </row>
    <row r="103" spans="1:31" s="32" customFormat="1" ht="18" customHeight="1">
      <c r="A103" s="27"/>
      <c r="B103" s="33"/>
      <c r="C103" s="36"/>
      <c r="D103" s="710" t="s">
        <v>159</v>
      </c>
      <c r="E103" s="710"/>
      <c r="F103" s="710"/>
      <c r="G103" s="710"/>
      <c r="H103" s="710"/>
      <c r="I103" s="710"/>
      <c r="J103" s="710"/>
      <c r="K103" s="710"/>
      <c r="L103" s="710"/>
      <c r="M103" s="710"/>
      <c r="N103" s="710"/>
      <c r="O103" s="710"/>
      <c r="P103" s="710"/>
      <c r="Q103" s="655" t="s">
        <v>502</v>
      </c>
      <c r="R103" s="420">
        <v>10</v>
      </c>
      <c r="S103" s="421" t="s">
        <v>142</v>
      </c>
      <c r="T103" s="422" t="s">
        <v>139</v>
      </c>
      <c r="U103" s="423" t="s">
        <v>142</v>
      </c>
      <c r="V103" s="424" t="s">
        <v>143</v>
      </c>
      <c r="W103" s="423" t="s">
        <v>142</v>
      </c>
      <c r="X103" s="425" t="s">
        <v>141</v>
      </c>
      <c r="Y103" s="426"/>
      <c r="Z103" s="427"/>
      <c r="AA103" s="428">
        <f>AA104+AA110</f>
        <v>137500</v>
      </c>
      <c r="AB103" s="428">
        <f>AB104+AB110</f>
        <v>137500</v>
      </c>
      <c r="AC103" s="428">
        <f>AC104+AC110</f>
        <v>137500</v>
      </c>
      <c r="AD103" s="35"/>
      <c r="AE103" s="31"/>
    </row>
    <row r="104" spans="1:31" s="32" customFormat="1" ht="20.25" customHeight="1">
      <c r="A104" s="27"/>
      <c r="B104" s="33"/>
      <c r="C104" s="34"/>
      <c r="D104" s="400"/>
      <c r="E104" s="697" t="s">
        <v>158</v>
      </c>
      <c r="F104" s="697"/>
      <c r="G104" s="697"/>
      <c r="H104" s="697"/>
      <c r="I104" s="697"/>
      <c r="J104" s="697"/>
      <c r="K104" s="697"/>
      <c r="L104" s="697"/>
      <c r="M104" s="697"/>
      <c r="N104" s="698"/>
      <c r="O104" s="698"/>
      <c r="P104" s="698"/>
      <c r="Q104" s="655" t="s">
        <v>502</v>
      </c>
      <c r="R104" s="401">
        <v>10</v>
      </c>
      <c r="S104" s="402">
        <v>1</v>
      </c>
      <c r="T104" s="403" t="s">
        <v>139</v>
      </c>
      <c r="U104" s="404" t="s">
        <v>142</v>
      </c>
      <c r="V104" s="405" t="s">
        <v>143</v>
      </c>
      <c r="W104" s="404" t="s">
        <v>142</v>
      </c>
      <c r="X104" s="406" t="s">
        <v>141</v>
      </c>
      <c r="Y104" s="407"/>
      <c r="Z104" s="408"/>
      <c r="AA104" s="409">
        <f>AA105</f>
        <v>137000</v>
      </c>
      <c r="AB104" s="409">
        <f t="shared" ref="AB104:AC108" si="12">AB105</f>
        <v>137000</v>
      </c>
      <c r="AC104" s="409">
        <f t="shared" si="12"/>
        <v>137000</v>
      </c>
      <c r="AD104" s="35"/>
      <c r="AE104" s="31"/>
    </row>
    <row r="105" spans="1:31" s="32" customFormat="1" ht="30">
      <c r="A105" s="27"/>
      <c r="B105" s="33"/>
      <c r="C105" s="34"/>
      <c r="D105" s="410"/>
      <c r="E105" s="400"/>
      <c r="F105" s="697" t="s">
        <v>157</v>
      </c>
      <c r="G105" s="697"/>
      <c r="H105" s="697"/>
      <c r="I105" s="697"/>
      <c r="J105" s="697"/>
      <c r="K105" s="697"/>
      <c r="L105" s="697"/>
      <c r="M105" s="697"/>
      <c r="N105" s="697"/>
      <c r="O105" s="697"/>
      <c r="P105" s="697"/>
      <c r="Q105" s="655" t="s">
        <v>502</v>
      </c>
      <c r="R105" s="411">
        <v>10</v>
      </c>
      <c r="S105" s="412">
        <v>1</v>
      </c>
      <c r="T105" s="403" t="s">
        <v>156</v>
      </c>
      <c r="U105" s="413" t="s">
        <v>148</v>
      </c>
      <c r="V105" s="414" t="s">
        <v>143</v>
      </c>
      <c r="W105" s="413" t="s">
        <v>142</v>
      </c>
      <c r="X105" s="415" t="s">
        <v>141</v>
      </c>
      <c r="Y105" s="416"/>
      <c r="Z105" s="408"/>
      <c r="AA105" s="417">
        <f>AA106</f>
        <v>137000</v>
      </c>
      <c r="AB105" s="417">
        <f t="shared" si="12"/>
        <v>137000</v>
      </c>
      <c r="AC105" s="417">
        <f t="shared" si="12"/>
        <v>137000</v>
      </c>
      <c r="AD105" s="35"/>
      <c r="AE105" s="31"/>
    </row>
    <row r="106" spans="1:31" s="32" customFormat="1" ht="18.75" customHeight="1">
      <c r="A106" s="27"/>
      <c r="B106" s="33"/>
      <c r="C106" s="34"/>
      <c r="D106" s="410"/>
      <c r="E106" s="410"/>
      <c r="F106" s="400"/>
      <c r="G106" s="697" t="s">
        <v>155</v>
      </c>
      <c r="H106" s="697"/>
      <c r="I106" s="697"/>
      <c r="J106" s="697"/>
      <c r="K106" s="697"/>
      <c r="L106" s="697"/>
      <c r="M106" s="697"/>
      <c r="N106" s="697"/>
      <c r="O106" s="697"/>
      <c r="P106" s="697"/>
      <c r="Q106" s="655" t="s">
        <v>502</v>
      </c>
      <c r="R106" s="411">
        <v>10</v>
      </c>
      <c r="S106" s="412">
        <v>1</v>
      </c>
      <c r="T106" s="403" t="s">
        <v>154</v>
      </c>
      <c r="U106" s="413" t="s">
        <v>148</v>
      </c>
      <c r="V106" s="414" t="s">
        <v>147</v>
      </c>
      <c r="W106" s="413" t="s">
        <v>142</v>
      </c>
      <c r="X106" s="415" t="s">
        <v>141</v>
      </c>
      <c r="Y106" s="416"/>
      <c r="Z106" s="408"/>
      <c r="AA106" s="417">
        <f>AA107</f>
        <v>137000</v>
      </c>
      <c r="AB106" s="417">
        <f t="shared" si="12"/>
        <v>137000</v>
      </c>
      <c r="AC106" s="417">
        <f t="shared" si="12"/>
        <v>137000</v>
      </c>
      <c r="AD106" s="35"/>
      <c r="AE106" s="31"/>
    </row>
    <row r="107" spans="1:31" s="32" customFormat="1" ht="30">
      <c r="A107" s="27"/>
      <c r="B107" s="33"/>
      <c r="C107" s="34"/>
      <c r="D107" s="410"/>
      <c r="E107" s="410"/>
      <c r="F107" s="410"/>
      <c r="G107" s="400"/>
      <c r="H107" s="697" t="s">
        <v>153</v>
      </c>
      <c r="I107" s="697"/>
      <c r="J107" s="697"/>
      <c r="K107" s="697"/>
      <c r="L107" s="697"/>
      <c r="M107" s="697"/>
      <c r="N107" s="697"/>
      <c r="O107" s="697"/>
      <c r="P107" s="697"/>
      <c r="Q107" s="655" t="s">
        <v>502</v>
      </c>
      <c r="R107" s="411">
        <v>10</v>
      </c>
      <c r="S107" s="412">
        <v>1</v>
      </c>
      <c r="T107" s="403" t="s">
        <v>152</v>
      </c>
      <c r="U107" s="413" t="s">
        <v>148</v>
      </c>
      <c r="V107" s="414" t="s">
        <v>147</v>
      </c>
      <c r="W107" s="413" t="s">
        <v>146</v>
      </c>
      <c r="X107" s="415" t="s">
        <v>141</v>
      </c>
      <c r="Y107" s="416"/>
      <c r="Z107" s="408"/>
      <c r="AA107" s="417">
        <f>AA108</f>
        <v>137000</v>
      </c>
      <c r="AB107" s="417">
        <f t="shared" si="12"/>
        <v>137000</v>
      </c>
      <c r="AC107" s="417">
        <f t="shared" si="12"/>
        <v>137000</v>
      </c>
      <c r="AD107" s="35"/>
      <c r="AE107" s="31"/>
    </row>
    <row r="108" spans="1:31" s="32" customFormat="1" ht="30">
      <c r="A108" s="27"/>
      <c r="B108" s="33"/>
      <c r="C108" s="34"/>
      <c r="D108" s="410"/>
      <c r="E108" s="410"/>
      <c r="F108" s="410"/>
      <c r="G108" s="410"/>
      <c r="H108" s="400"/>
      <c r="I108" s="697" t="s">
        <v>151</v>
      </c>
      <c r="J108" s="697"/>
      <c r="K108" s="697"/>
      <c r="L108" s="697"/>
      <c r="M108" s="697"/>
      <c r="N108" s="697"/>
      <c r="O108" s="697"/>
      <c r="P108" s="697"/>
      <c r="Q108" s="655" t="s">
        <v>502</v>
      </c>
      <c r="R108" s="411">
        <v>10</v>
      </c>
      <c r="S108" s="412">
        <v>1</v>
      </c>
      <c r="T108" s="403" t="s">
        <v>149</v>
      </c>
      <c r="U108" s="413" t="s">
        <v>148</v>
      </c>
      <c r="V108" s="414" t="s">
        <v>147</v>
      </c>
      <c r="W108" s="413" t="s">
        <v>146</v>
      </c>
      <c r="X108" s="415" t="s">
        <v>145</v>
      </c>
      <c r="Y108" s="416"/>
      <c r="Z108" s="408"/>
      <c r="AA108" s="417">
        <f>AA109</f>
        <v>137000</v>
      </c>
      <c r="AB108" s="417">
        <f t="shared" si="12"/>
        <v>137000</v>
      </c>
      <c r="AC108" s="417">
        <f t="shared" si="12"/>
        <v>137000</v>
      </c>
      <c r="AD108" s="35"/>
      <c r="AE108" s="31"/>
    </row>
    <row r="109" spans="1:31" s="32" customFormat="1" ht="12.75" customHeight="1">
      <c r="A109" s="27"/>
      <c r="B109" s="33"/>
      <c r="C109" s="34"/>
      <c r="D109" s="410"/>
      <c r="E109" s="410"/>
      <c r="F109" s="410"/>
      <c r="G109" s="410"/>
      <c r="H109" s="410"/>
      <c r="I109" s="410"/>
      <c r="J109" s="400"/>
      <c r="K109" s="703" t="s">
        <v>150</v>
      </c>
      <c r="L109" s="693"/>
      <c r="M109" s="693"/>
      <c r="N109" s="693"/>
      <c r="O109" s="693"/>
      <c r="P109" s="694"/>
      <c r="Q109" s="655" t="s">
        <v>502</v>
      </c>
      <c r="R109" s="411">
        <v>10</v>
      </c>
      <c r="S109" s="412">
        <v>1</v>
      </c>
      <c r="T109" s="403" t="s">
        <v>149</v>
      </c>
      <c r="U109" s="413" t="s">
        <v>148</v>
      </c>
      <c r="V109" s="414" t="s">
        <v>147</v>
      </c>
      <c r="W109" s="413" t="s">
        <v>146</v>
      </c>
      <c r="X109" s="415" t="s">
        <v>145</v>
      </c>
      <c r="Y109" s="418" t="s">
        <v>144</v>
      </c>
      <c r="Z109" s="408"/>
      <c r="AA109" s="419">
        <v>137000</v>
      </c>
      <c r="AB109" s="419">
        <v>137000</v>
      </c>
      <c r="AC109" s="419">
        <v>137000</v>
      </c>
      <c r="AD109" s="35"/>
      <c r="AE109" s="31"/>
    </row>
    <row r="110" spans="1:31" s="32" customFormat="1" ht="12.75" customHeight="1">
      <c r="A110" s="27"/>
      <c r="B110" s="33"/>
      <c r="C110" s="36"/>
      <c r="D110" s="400"/>
      <c r="E110" s="400"/>
      <c r="F110" s="400"/>
      <c r="G110" s="400"/>
      <c r="H110" s="400"/>
      <c r="I110" s="400"/>
      <c r="J110" s="400"/>
      <c r="K110" s="400"/>
      <c r="L110" s="524"/>
      <c r="M110" s="524"/>
      <c r="N110" s="708" t="s">
        <v>129</v>
      </c>
      <c r="O110" s="708"/>
      <c r="P110" s="709"/>
      <c r="Q110" s="655" t="s">
        <v>502</v>
      </c>
      <c r="R110" s="617">
        <v>10</v>
      </c>
      <c r="S110" s="618">
        <v>3</v>
      </c>
      <c r="T110" s="575"/>
      <c r="U110" s="576"/>
      <c r="V110" s="577"/>
      <c r="W110" s="576"/>
      <c r="X110" s="578"/>
      <c r="Y110" s="579"/>
      <c r="Z110" s="580"/>
      <c r="AA110" s="619">
        <f>AA112</f>
        <v>500</v>
      </c>
      <c r="AB110" s="619">
        <f>AB112</f>
        <v>500</v>
      </c>
      <c r="AC110" s="619">
        <f>AC112</f>
        <v>500</v>
      </c>
      <c r="AD110" s="35"/>
      <c r="AE110" s="31"/>
    </row>
    <row r="111" spans="1:31" s="32" customFormat="1" ht="31.5" customHeight="1">
      <c r="A111" s="27"/>
      <c r="B111" s="33"/>
      <c r="C111" s="36"/>
      <c r="D111" s="400"/>
      <c r="E111" s="400"/>
      <c r="F111" s="400"/>
      <c r="G111" s="400"/>
      <c r="H111" s="400"/>
      <c r="I111" s="400"/>
      <c r="J111" s="400"/>
      <c r="K111" s="400"/>
      <c r="L111" s="524"/>
      <c r="M111" s="524"/>
      <c r="N111" s="693" t="s">
        <v>130</v>
      </c>
      <c r="O111" s="693"/>
      <c r="P111" s="694"/>
      <c r="Q111" s="655" t="s">
        <v>502</v>
      </c>
      <c r="R111" s="531">
        <v>10</v>
      </c>
      <c r="S111" s="532">
        <v>3</v>
      </c>
      <c r="T111" s="533"/>
      <c r="U111" s="534">
        <v>85</v>
      </c>
      <c r="V111" s="535">
        <v>0</v>
      </c>
      <c r="W111" s="534">
        <v>0</v>
      </c>
      <c r="X111" s="536">
        <v>0</v>
      </c>
      <c r="Y111" s="418"/>
      <c r="Z111" s="537"/>
      <c r="AA111" s="538">
        <f>AA112</f>
        <v>500</v>
      </c>
      <c r="AB111" s="538">
        <f>AB112</f>
        <v>500</v>
      </c>
      <c r="AC111" s="538">
        <f>AC112</f>
        <v>500</v>
      </c>
      <c r="AD111" s="35"/>
      <c r="AE111" s="31"/>
    </row>
    <row r="112" spans="1:31" s="32" customFormat="1" ht="35.25" customHeight="1">
      <c r="A112" s="27"/>
      <c r="B112" s="33"/>
      <c r="C112" s="36"/>
      <c r="D112" s="400"/>
      <c r="E112" s="400"/>
      <c r="F112" s="400"/>
      <c r="G112" s="400"/>
      <c r="H112" s="400"/>
      <c r="I112" s="400"/>
      <c r="J112" s="400"/>
      <c r="K112" s="400"/>
      <c r="L112" s="524"/>
      <c r="M112" s="524"/>
      <c r="N112" s="693" t="s">
        <v>131</v>
      </c>
      <c r="O112" s="693"/>
      <c r="P112" s="694"/>
      <c r="Q112" s="655" t="s">
        <v>502</v>
      </c>
      <c r="R112" s="531">
        <v>10</v>
      </c>
      <c r="S112" s="532">
        <v>3</v>
      </c>
      <c r="T112" s="533"/>
      <c r="U112" s="534">
        <v>85</v>
      </c>
      <c r="V112" s="535" t="s">
        <v>132</v>
      </c>
      <c r="W112" s="534">
        <v>1</v>
      </c>
      <c r="X112" s="536" t="s">
        <v>133</v>
      </c>
      <c r="Y112" s="418">
        <v>320</v>
      </c>
      <c r="Z112" s="537"/>
      <c r="AA112" s="538">
        <v>500</v>
      </c>
      <c r="AB112" s="538">
        <v>500</v>
      </c>
      <c r="AC112" s="538">
        <v>500</v>
      </c>
      <c r="AD112" s="35"/>
      <c r="AE112" s="31"/>
    </row>
    <row r="113" spans="1:31" s="32" customFormat="1" ht="12.75" customHeight="1">
      <c r="A113" s="27"/>
      <c r="B113" s="33"/>
      <c r="C113" s="36"/>
      <c r="D113" s="400"/>
      <c r="E113" s="400"/>
      <c r="F113" s="400"/>
      <c r="G113" s="400"/>
      <c r="H113" s="400"/>
      <c r="I113" s="400"/>
      <c r="J113" s="400"/>
      <c r="K113" s="400"/>
      <c r="L113" s="524"/>
      <c r="M113" s="524"/>
      <c r="N113" s="708" t="s">
        <v>127</v>
      </c>
      <c r="O113" s="708"/>
      <c r="P113" s="709"/>
      <c r="Q113" s="655" t="s">
        <v>502</v>
      </c>
      <c r="R113" s="608">
        <v>11</v>
      </c>
      <c r="S113" s="609">
        <v>0</v>
      </c>
      <c r="T113" s="610"/>
      <c r="U113" s="611"/>
      <c r="V113" s="612"/>
      <c r="W113" s="611"/>
      <c r="X113" s="613"/>
      <c r="Y113" s="614"/>
      <c r="Z113" s="615"/>
      <c r="AA113" s="616">
        <f>AA116</f>
        <v>15000</v>
      </c>
      <c r="AB113" s="616">
        <f>AB116</f>
        <v>15000</v>
      </c>
      <c r="AC113" s="616">
        <f>AC116</f>
        <v>15000</v>
      </c>
      <c r="AD113" s="35"/>
      <c r="AE113" s="31"/>
    </row>
    <row r="114" spans="1:31" s="32" customFormat="1" ht="12.75" customHeight="1">
      <c r="A114" s="27"/>
      <c r="B114" s="33"/>
      <c r="C114" s="36"/>
      <c r="D114" s="400"/>
      <c r="E114" s="400"/>
      <c r="F114" s="400"/>
      <c r="G114" s="400"/>
      <c r="H114" s="400"/>
      <c r="I114" s="400"/>
      <c r="J114" s="400"/>
      <c r="K114" s="400"/>
      <c r="L114" s="524"/>
      <c r="M114" s="524"/>
      <c r="N114" s="647"/>
      <c r="O114" s="647"/>
      <c r="P114" s="648"/>
      <c r="Q114" s="655" t="s">
        <v>502</v>
      </c>
      <c r="R114" s="608"/>
      <c r="S114" s="609"/>
      <c r="T114" s="610"/>
      <c r="U114" s="611"/>
      <c r="V114" s="612"/>
      <c r="W114" s="611"/>
      <c r="X114" s="613"/>
      <c r="Y114" s="614"/>
      <c r="Z114" s="615"/>
      <c r="AA114" s="616"/>
      <c r="AB114" s="616"/>
      <c r="AC114" s="616"/>
      <c r="AD114" s="35"/>
      <c r="AE114" s="31"/>
    </row>
    <row r="115" spans="1:31" s="32" customFormat="1" ht="34.5" customHeight="1">
      <c r="A115" s="27"/>
      <c r="B115" s="33"/>
      <c r="C115" s="36"/>
      <c r="D115" s="400"/>
      <c r="E115" s="400"/>
      <c r="F115" s="400"/>
      <c r="G115" s="400"/>
      <c r="H115" s="400"/>
      <c r="I115" s="400"/>
      <c r="J115" s="400"/>
      <c r="K115" s="400"/>
      <c r="L115" s="524"/>
      <c r="M115" s="524"/>
      <c r="N115" s="693" t="s">
        <v>238</v>
      </c>
      <c r="O115" s="693"/>
      <c r="P115" s="694"/>
      <c r="Q115" s="655" t="s">
        <v>502</v>
      </c>
      <c r="R115" s="531">
        <v>11</v>
      </c>
      <c r="S115" s="532">
        <v>1</v>
      </c>
      <c r="T115" s="533"/>
      <c r="U115" s="534">
        <v>85</v>
      </c>
      <c r="V115" s="535" t="s">
        <v>240</v>
      </c>
      <c r="W115" s="534">
        <v>0</v>
      </c>
      <c r="X115" s="536">
        <v>0</v>
      </c>
      <c r="Y115" s="418"/>
      <c r="Z115" s="537"/>
      <c r="AA115" s="538">
        <f>AA116</f>
        <v>15000</v>
      </c>
      <c r="AB115" s="538">
        <v>15000</v>
      </c>
      <c r="AC115" s="538">
        <v>15000</v>
      </c>
      <c r="AD115" s="35"/>
      <c r="AE115" s="31"/>
    </row>
    <row r="116" spans="1:31" s="32" customFormat="1" ht="38.25" customHeight="1">
      <c r="A116" s="27"/>
      <c r="B116" s="33"/>
      <c r="C116" s="36"/>
      <c r="D116" s="400"/>
      <c r="E116" s="400"/>
      <c r="F116" s="400"/>
      <c r="G116" s="400"/>
      <c r="H116" s="400"/>
      <c r="I116" s="400"/>
      <c r="J116" s="400"/>
      <c r="K116" s="400"/>
      <c r="L116" s="524"/>
      <c r="M116" s="524"/>
      <c r="N116" s="693" t="s">
        <v>239</v>
      </c>
      <c r="O116" s="693"/>
      <c r="P116" s="694"/>
      <c r="Q116" s="655" t="s">
        <v>502</v>
      </c>
      <c r="R116" s="531">
        <v>11</v>
      </c>
      <c r="S116" s="532">
        <v>1</v>
      </c>
      <c r="T116" s="533"/>
      <c r="U116" s="534">
        <v>85</v>
      </c>
      <c r="V116" s="535" t="s">
        <v>240</v>
      </c>
      <c r="W116" s="534">
        <v>1</v>
      </c>
      <c r="X116" s="536">
        <v>90054</v>
      </c>
      <c r="Y116" s="418"/>
      <c r="Z116" s="537"/>
      <c r="AA116" s="538">
        <f>AA117</f>
        <v>15000</v>
      </c>
      <c r="AB116" s="538">
        <v>15000</v>
      </c>
      <c r="AC116" s="538">
        <v>15000</v>
      </c>
      <c r="AD116" s="35"/>
      <c r="AE116" s="31"/>
    </row>
    <row r="117" spans="1:31" s="32" customFormat="1" ht="36" customHeight="1">
      <c r="A117" s="27"/>
      <c r="B117" s="33"/>
      <c r="C117" s="36"/>
      <c r="D117" s="400"/>
      <c r="E117" s="400"/>
      <c r="F117" s="400"/>
      <c r="G117" s="400"/>
      <c r="H117" s="400"/>
      <c r="I117" s="400"/>
      <c r="J117" s="400"/>
      <c r="K117" s="400"/>
      <c r="L117" s="524"/>
      <c r="M117" s="524"/>
      <c r="N117" s="693" t="s">
        <v>187</v>
      </c>
      <c r="O117" s="693"/>
      <c r="P117" s="694"/>
      <c r="Q117" s="655" t="s">
        <v>502</v>
      </c>
      <c r="R117" s="531">
        <v>11</v>
      </c>
      <c r="S117" s="532">
        <v>1</v>
      </c>
      <c r="T117" s="533"/>
      <c r="U117" s="534">
        <v>85</v>
      </c>
      <c r="V117" s="535" t="s">
        <v>240</v>
      </c>
      <c r="W117" s="534">
        <v>1</v>
      </c>
      <c r="X117" s="536">
        <v>90054</v>
      </c>
      <c r="Y117" s="418">
        <v>240</v>
      </c>
      <c r="Z117" s="537"/>
      <c r="AA117" s="538">
        <v>15000</v>
      </c>
      <c r="AB117" s="538">
        <v>15000</v>
      </c>
      <c r="AC117" s="538">
        <v>15000</v>
      </c>
      <c r="AD117" s="35"/>
      <c r="AE117" s="31"/>
    </row>
    <row r="118" spans="1:31" s="46" customFormat="1" ht="12.75" customHeight="1">
      <c r="A118" s="41"/>
      <c r="B118" s="42"/>
      <c r="C118" s="43"/>
      <c r="D118" s="429"/>
      <c r="E118" s="429"/>
      <c r="F118" s="429"/>
      <c r="G118" s="429"/>
      <c r="H118" s="429"/>
      <c r="I118" s="429"/>
      <c r="J118" s="429"/>
      <c r="K118" s="429"/>
      <c r="L118" s="430"/>
      <c r="M118" s="430"/>
      <c r="N118" s="718" t="s">
        <v>288</v>
      </c>
      <c r="O118" s="718"/>
      <c r="P118" s="719"/>
      <c r="Q118" s="656"/>
      <c r="R118" s="431"/>
      <c r="S118" s="432"/>
      <c r="T118" s="433"/>
      <c r="U118" s="434"/>
      <c r="V118" s="435"/>
      <c r="W118" s="434"/>
      <c r="X118" s="436"/>
      <c r="Y118" s="437"/>
      <c r="Z118" s="438"/>
      <c r="AA118" s="439">
        <f>AA103+AA92+AA71+AA51+AA42+AA35+AA15+AA113</f>
        <v>14223549.189999999</v>
      </c>
      <c r="AB118" s="439">
        <f>AB103+AB92+AB71+AB51+AB42+AB35+AB15+AB113</f>
        <v>14013422.67</v>
      </c>
      <c r="AC118" s="439">
        <f>AC103+AC92+AC71+AC51+AC42+AC35+AC15+AC113</f>
        <v>14091845.48</v>
      </c>
      <c r="AD118" s="44"/>
      <c r="AE118" s="45"/>
    </row>
    <row r="119" spans="1:31" s="32" customFormat="1" ht="15.75" thickBot="1">
      <c r="A119" s="27"/>
      <c r="B119" s="33"/>
      <c r="C119" s="36"/>
      <c r="D119" s="710" t="s">
        <v>140</v>
      </c>
      <c r="E119" s="710"/>
      <c r="F119" s="710"/>
      <c r="G119" s="710"/>
      <c r="H119" s="710"/>
      <c r="I119" s="710"/>
      <c r="J119" s="710"/>
      <c r="K119" s="710"/>
      <c r="L119" s="710"/>
      <c r="M119" s="710"/>
      <c r="N119" s="717"/>
      <c r="O119" s="717"/>
      <c r="P119" s="717"/>
      <c r="Q119" s="657"/>
      <c r="R119" s="440"/>
      <c r="S119" s="441"/>
      <c r="T119" s="442"/>
      <c r="U119" s="720"/>
      <c r="V119" s="721"/>
      <c r="W119" s="721"/>
      <c r="X119" s="722"/>
      <c r="Y119" s="443"/>
      <c r="Z119" s="444"/>
      <c r="AA119" s="445">
        <v>0</v>
      </c>
      <c r="AB119" s="445">
        <f>(AB118-AB45-AB39)*2.564106612%</f>
        <v>354179.576314818</v>
      </c>
      <c r="AC119" s="445">
        <f>(AC118-AC45-AC39)*5.263159756%</f>
        <v>731126.81013454113</v>
      </c>
      <c r="AD119" s="35"/>
      <c r="AE119" s="31"/>
    </row>
    <row r="120" spans="1:31" ht="14.25" customHeight="1" thickBot="1">
      <c r="A120" s="5"/>
      <c r="B120" s="6"/>
      <c r="C120" s="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7"/>
      <c r="N120" s="714" t="s">
        <v>285</v>
      </c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6"/>
      <c r="Z120" s="448"/>
      <c r="AA120" s="448">
        <f>AA118+AA119</f>
        <v>14223549.189999999</v>
      </c>
      <c r="AB120" s="448">
        <f>AB118+AB119</f>
        <v>14367602.246314818</v>
      </c>
      <c r="AC120" s="448">
        <f>AC118+AC119</f>
        <v>14822972.290134542</v>
      </c>
      <c r="AD120" s="3"/>
      <c r="AE120" s="2"/>
    </row>
    <row r="121" spans="1:3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3"/>
      <c r="T121" s="3"/>
      <c r="U121" s="3"/>
      <c r="V121" s="3"/>
      <c r="W121" s="3"/>
      <c r="X121" s="3"/>
      <c r="Y121" s="3"/>
      <c r="Z121" s="3"/>
      <c r="AA121" s="2"/>
      <c r="AB121" s="5"/>
      <c r="AC121" s="3"/>
      <c r="AD121" s="3"/>
      <c r="AE121" s="2"/>
    </row>
    <row r="122" spans="1:31" ht="12.75" customHeight="1">
      <c r="A122" s="2" t="s">
        <v>137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  <c r="AE122" s="2"/>
    </row>
  </sheetData>
  <autoFilter ref="N14:AC120">
    <filterColumn colId="0" showButton="0"/>
    <filterColumn colId="1" showButton="0"/>
    <filterColumn colId="7" showButton="0"/>
    <filterColumn colId="8" showButton="0"/>
    <filterColumn colId="9" showButton="0"/>
  </autoFilter>
  <mergeCells count="111">
    <mergeCell ref="H55:P55"/>
    <mergeCell ref="H68:P68"/>
    <mergeCell ref="N115:P115"/>
    <mergeCell ref="F94:P94"/>
    <mergeCell ref="I90:P90"/>
    <mergeCell ref="D92:P92"/>
    <mergeCell ref="H96:P96"/>
    <mergeCell ref="D51:P51"/>
    <mergeCell ref="N65:P65"/>
    <mergeCell ref="I101:P101"/>
    <mergeCell ref="N60:P60"/>
    <mergeCell ref="N63:P63"/>
    <mergeCell ref="F62:P62"/>
    <mergeCell ref="I56:P56"/>
    <mergeCell ref="H81:P81"/>
    <mergeCell ref="F85:P85"/>
    <mergeCell ref="N66:P66"/>
    <mergeCell ref="E52:P52"/>
    <mergeCell ref="K57:P57"/>
    <mergeCell ref="N58:P58"/>
    <mergeCell ref="N59:P59"/>
    <mergeCell ref="F53:P53"/>
    <mergeCell ref="G54:P54"/>
    <mergeCell ref="I108:P108"/>
    <mergeCell ref="G99:P99"/>
    <mergeCell ref="H100:P100"/>
    <mergeCell ref="G95:P95"/>
    <mergeCell ref="N113:P113"/>
    <mergeCell ref="N112:P112"/>
    <mergeCell ref="I69:P69"/>
    <mergeCell ref="J70:P70"/>
    <mergeCell ref="I76:P76"/>
    <mergeCell ref="N50:P50"/>
    <mergeCell ref="E72:P72"/>
    <mergeCell ref="N64:P64"/>
    <mergeCell ref="N120:Y120"/>
    <mergeCell ref="E104:P104"/>
    <mergeCell ref="F105:P105"/>
    <mergeCell ref="G106:P106"/>
    <mergeCell ref="H107:P107"/>
    <mergeCell ref="K109:P109"/>
    <mergeCell ref="D119:P119"/>
    <mergeCell ref="N118:P118"/>
    <mergeCell ref="U119:X119"/>
    <mergeCell ref="N117:P117"/>
    <mergeCell ref="G88:P88"/>
    <mergeCell ref="G80:P80"/>
    <mergeCell ref="I82:P82"/>
    <mergeCell ref="K91:P91"/>
    <mergeCell ref="N110:P110"/>
    <mergeCell ref="K98:P98"/>
    <mergeCell ref="D103:P103"/>
    <mergeCell ref="K102:P102"/>
    <mergeCell ref="I97:P97"/>
    <mergeCell ref="E84:P84"/>
    <mergeCell ref="N111:P111"/>
    <mergeCell ref="N116:P116"/>
    <mergeCell ref="I18:P18"/>
    <mergeCell ref="N34:P34"/>
    <mergeCell ref="E36:P36"/>
    <mergeCell ref="N27:P27"/>
    <mergeCell ref="K19:P19"/>
    <mergeCell ref="E61:P61"/>
    <mergeCell ref="F79:P79"/>
    <mergeCell ref="H89:P89"/>
    <mergeCell ref="K83:P83"/>
    <mergeCell ref="H75:P75"/>
    <mergeCell ref="D71:P71"/>
    <mergeCell ref="K77:P77"/>
    <mergeCell ref="E78:P78"/>
    <mergeCell ref="N86:P86"/>
    <mergeCell ref="E93:P93"/>
    <mergeCell ref="N87:P87"/>
    <mergeCell ref="K46:P46"/>
    <mergeCell ref="G74:P74"/>
    <mergeCell ref="N49:P49"/>
    <mergeCell ref="N48:P48"/>
    <mergeCell ref="K47:P47"/>
    <mergeCell ref="G67:P67"/>
    <mergeCell ref="F73:P73"/>
    <mergeCell ref="I45:P45"/>
    <mergeCell ref="K40:P40"/>
    <mergeCell ref="K41:P41"/>
    <mergeCell ref="F37:P37"/>
    <mergeCell ref="H38:P38"/>
    <mergeCell ref="N32:P32"/>
    <mergeCell ref="F44:P44"/>
    <mergeCell ref="N26:P26"/>
    <mergeCell ref="E43:P43"/>
    <mergeCell ref="D35:P35"/>
    <mergeCell ref="D42:P42"/>
    <mergeCell ref="N31:P31"/>
    <mergeCell ref="N33:P33"/>
    <mergeCell ref="I39:P39"/>
    <mergeCell ref="AA2:AB2"/>
    <mergeCell ref="N29:P29"/>
    <mergeCell ref="N30:P30"/>
    <mergeCell ref="I23:P23"/>
    <mergeCell ref="H22:P22"/>
    <mergeCell ref="E20:P20"/>
    <mergeCell ref="F21:P21"/>
    <mergeCell ref="N14:P14"/>
    <mergeCell ref="N28:P28"/>
    <mergeCell ref="AA5:AB5"/>
    <mergeCell ref="A10:AB10"/>
    <mergeCell ref="K24:P24"/>
    <mergeCell ref="K25:P25"/>
    <mergeCell ref="U14:X14"/>
    <mergeCell ref="D15:P15"/>
    <mergeCell ref="E16:P16"/>
    <mergeCell ref="F17:P17"/>
  </mergeCells>
  <phoneticPr fontId="43" type="noConversion"/>
  <pageMargins left="0.22" right="0.17" top="0.27" bottom="0.27" header="0.31" footer="0.17"/>
  <pageSetup paperSize="9" scale="98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showGridLines="0" view="pageBreakPreview" topLeftCell="A25" zoomScaleSheetLayoutView="100" workbookViewId="0">
      <selection activeCell="Z9" sqref="Z9"/>
    </sheetView>
  </sheetViews>
  <sheetFormatPr defaultColWidth="9.140625" defaultRowHeight="12.75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5" style="1" customWidth="1"/>
    <col min="26" max="26" width="14.42578125" style="1" customWidth="1"/>
    <col min="27" max="27" width="17.85546875" style="1" customWidth="1"/>
    <col min="28" max="28" width="1.7109375" style="1" customWidth="1"/>
    <col min="29" max="29" width="1.140625" style="1" customWidth="1"/>
    <col min="30" max="16384" width="9.140625" style="1"/>
  </cols>
  <sheetData>
    <row r="1" spans="1:29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"/>
      <c r="Z1" s="21"/>
      <c r="AA1" s="2"/>
      <c r="AB1" s="3"/>
      <c r="AC1" s="2"/>
    </row>
    <row r="2" spans="1:29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4"/>
      <c r="X2" s="22"/>
      <c r="Y2" s="692" t="s">
        <v>700</v>
      </c>
      <c r="Z2" s="692"/>
      <c r="AA2" s="2"/>
      <c r="AB2" s="3"/>
      <c r="AC2" s="2"/>
    </row>
    <row r="3" spans="1:29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4"/>
      <c r="X3" s="22"/>
      <c r="Y3" s="51" t="s">
        <v>281</v>
      </c>
      <c r="Z3" s="21"/>
      <c r="AA3" s="2"/>
      <c r="AB3" s="3"/>
      <c r="AC3" s="2"/>
    </row>
    <row r="4" spans="1:29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4"/>
      <c r="X4" s="22"/>
      <c r="Y4" s="51" t="s">
        <v>698</v>
      </c>
      <c r="Z4" s="21"/>
      <c r="AA4" s="3"/>
      <c r="AB4" s="3"/>
      <c r="AC4" s="2"/>
    </row>
    <row r="5" spans="1:29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5"/>
      <c r="P5" s="5"/>
      <c r="Q5" s="2"/>
      <c r="R5" s="25"/>
      <c r="S5" s="4"/>
      <c r="T5" s="25"/>
      <c r="U5" s="25"/>
      <c r="V5" s="25"/>
      <c r="W5" s="24"/>
      <c r="X5" s="26"/>
      <c r="Y5" s="51" t="s">
        <v>701</v>
      </c>
      <c r="Z5" s="25"/>
      <c r="AA5" s="19"/>
      <c r="AB5" s="3"/>
      <c r="AC5" s="2"/>
    </row>
    <row r="6" spans="1:29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4"/>
      <c r="X6" s="22"/>
      <c r="Y6" s="51" t="s">
        <v>508</v>
      </c>
      <c r="Z6" s="21"/>
      <c r="AA6" s="2"/>
      <c r="AB6" s="3"/>
      <c r="AC6" s="2"/>
    </row>
    <row r="7" spans="1:29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3"/>
      <c r="AB7" s="3"/>
      <c r="AC7" s="2"/>
    </row>
    <row r="8" spans="1:29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2"/>
    </row>
    <row r="9" spans="1:29" ht="12.75" customHeight="1">
      <c r="A9" s="20" t="s">
        <v>289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3"/>
      <c r="AC9" s="2"/>
    </row>
    <row r="10" spans="1:29" ht="12.75" customHeight="1">
      <c r="A10" s="115" t="s">
        <v>295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692" t="s">
        <v>510</v>
      </c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3"/>
      <c r="AC10" s="2"/>
    </row>
    <row r="11" spans="1:29" ht="12.75" customHeight="1">
      <c r="A11" s="18" t="s">
        <v>290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2"/>
      <c r="O11" s="52"/>
      <c r="P11" s="52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3"/>
      <c r="AC11" s="2"/>
    </row>
    <row r="12" spans="1:29" ht="12.75" customHeight="1">
      <c r="A12" s="18" t="s">
        <v>291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20"/>
      <c r="AA12" s="20"/>
      <c r="AB12" s="3"/>
      <c r="AC12" s="2"/>
    </row>
    <row r="13" spans="1:29" ht="12.7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6" t="s">
        <v>276</v>
      </c>
      <c r="AB13" s="3"/>
      <c r="AC13" s="2"/>
    </row>
    <row r="14" spans="1:29" ht="30" customHeight="1" thickBot="1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0"/>
      <c r="M14" s="9"/>
      <c r="N14" s="57" t="s">
        <v>287</v>
      </c>
      <c r="O14" s="58" t="s">
        <v>292</v>
      </c>
      <c r="P14" s="59" t="s">
        <v>275</v>
      </c>
      <c r="Q14" s="59" t="s">
        <v>274</v>
      </c>
      <c r="R14" s="60" t="s">
        <v>273</v>
      </c>
      <c r="S14" s="729" t="s">
        <v>272</v>
      </c>
      <c r="T14" s="729"/>
      <c r="U14" s="729"/>
      <c r="V14" s="729"/>
      <c r="W14" s="58" t="s">
        <v>271</v>
      </c>
      <c r="X14" s="59" t="s">
        <v>270</v>
      </c>
      <c r="Y14" s="59" t="s">
        <v>269</v>
      </c>
      <c r="Z14" s="57" t="s">
        <v>268</v>
      </c>
      <c r="AA14" s="584" t="s">
        <v>282</v>
      </c>
      <c r="AB14" s="585"/>
      <c r="AC14" s="3"/>
    </row>
    <row r="15" spans="1:29" ht="12" customHeight="1" thickBot="1">
      <c r="A15" s="61"/>
      <c r="B15" s="62"/>
      <c r="C15" s="63"/>
      <c r="D15" s="64"/>
      <c r="E15" s="62"/>
      <c r="F15" s="62"/>
      <c r="G15" s="62"/>
      <c r="H15" s="62"/>
      <c r="I15" s="62"/>
      <c r="J15" s="62"/>
      <c r="K15" s="62"/>
      <c r="L15" s="62"/>
      <c r="M15" s="65"/>
      <c r="N15" s="66">
        <v>1</v>
      </c>
      <c r="O15" s="67">
        <v>2</v>
      </c>
      <c r="P15" s="66">
        <v>2</v>
      </c>
      <c r="Q15" s="66">
        <v>3</v>
      </c>
      <c r="R15" s="68">
        <v>5</v>
      </c>
      <c r="S15" s="734">
        <v>5</v>
      </c>
      <c r="T15" s="734"/>
      <c r="U15" s="734"/>
      <c r="V15" s="734"/>
      <c r="W15" s="69">
        <v>6</v>
      </c>
      <c r="X15" s="67">
        <v>7</v>
      </c>
      <c r="Y15" s="66">
        <v>4</v>
      </c>
      <c r="Z15" s="66">
        <v>5</v>
      </c>
      <c r="AA15" s="739">
        <v>6</v>
      </c>
      <c r="AB15" s="740"/>
      <c r="AC15" s="3"/>
    </row>
    <row r="16" spans="1:29" ht="15" customHeight="1">
      <c r="A16" s="70"/>
      <c r="B16" s="71"/>
      <c r="C16" s="72"/>
      <c r="D16" s="735" t="s">
        <v>267</v>
      </c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6"/>
      <c r="P16" s="73">
        <v>1</v>
      </c>
      <c r="Q16" s="74" t="s">
        <v>142</v>
      </c>
      <c r="R16" s="75" t="s">
        <v>139</v>
      </c>
      <c r="S16" s="76" t="s">
        <v>142</v>
      </c>
      <c r="T16" s="77" t="s">
        <v>143</v>
      </c>
      <c r="U16" s="76" t="s">
        <v>142</v>
      </c>
      <c r="V16" s="78" t="s">
        <v>141</v>
      </c>
      <c r="W16" s="737"/>
      <c r="X16" s="738"/>
      <c r="Y16" s="79">
        <f>Y18+Y17+Y19</f>
        <v>6174400</v>
      </c>
      <c r="Z16" s="79">
        <f>Z18+Z17+Z19</f>
        <v>6178000</v>
      </c>
      <c r="AA16" s="79">
        <f>AA18+AA17+AA19</f>
        <v>6177500</v>
      </c>
      <c r="AB16" s="80"/>
      <c r="AC16" s="81"/>
    </row>
    <row r="17" spans="1:29" ht="51" customHeight="1">
      <c r="A17" s="70"/>
      <c r="B17" s="82"/>
      <c r="C17" s="83"/>
      <c r="D17" s="106"/>
      <c r="E17" s="725" t="s">
        <v>266</v>
      </c>
      <c r="F17" s="725"/>
      <c r="G17" s="725"/>
      <c r="H17" s="725"/>
      <c r="I17" s="725"/>
      <c r="J17" s="725"/>
      <c r="K17" s="725"/>
      <c r="L17" s="725"/>
      <c r="M17" s="725"/>
      <c r="N17" s="725"/>
      <c r="O17" s="726"/>
      <c r="P17" s="84">
        <v>1</v>
      </c>
      <c r="Q17" s="85">
        <v>2</v>
      </c>
      <c r="R17" s="86" t="s">
        <v>139</v>
      </c>
      <c r="S17" s="85" t="s">
        <v>142</v>
      </c>
      <c r="T17" s="87" t="s">
        <v>143</v>
      </c>
      <c r="U17" s="85" t="s">
        <v>142</v>
      </c>
      <c r="V17" s="88" t="s">
        <v>141</v>
      </c>
      <c r="W17" s="723"/>
      <c r="X17" s="724"/>
      <c r="Y17" s="525">
        <v>597070</v>
      </c>
      <c r="Z17" s="525">
        <v>597570</v>
      </c>
      <c r="AA17" s="732">
        <v>597070</v>
      </c>
      <c r="AB17" s="733"/>
      <c r="AC17" s="81"/>
    </row>
    <row r="18" spans="1:29" ht="66" customHeight="1">
      <c r="A18" s="70"/>
      <c r="B18" s="82"/>
      <c r="C18" s="83"/>
      <c r="D18" s="106"/>
      <c r="E18" s="725" t="s">
        <v>262</v>
      </c>
      <c r="F18" s="725"/>
      <c r="G18" s="725"/>
      <c r="H18" s="725"/>
      <c r="I18" s="725"/>
      <c r="J18" s="725"/>
      <c r="K18" s="725"/>
      <c r="L18" s="725"/>
      <c r="M18" s="725"/>
      <c r="N18" s="725"/>
      <c r="O18" s="726"/>
      <c r="P18" s="84">
        <v>1</v>
      </c>
      <c r="Q18" s="85">
        <v>4</v>
      </c>
      <c r="R18" s="86" t="s">
        <v>139</v>
      </c>
      <c r="S18" s="85" t="s">
        <v>142</v>
      </c>
      <c r="T18" s="87" t="s">
        <v>143</v>
      </c>
      <c r="U18" s="85" t="s">
        <v>142</v>
      </c>
      <c r="V18" s="88" t="s">
        <v>141</v>
      </c>
      <c r="W18" s="723"/>
      <c r="X18" s="724"/>
      <c r="Y18" s="417">
        <v>3067710</v>
      </c>
      <c r="Z18" s="417">
        <v>3070810</v>
      </c>
      <c r="AA18" s="417">
        <v>3070810</v>
      </c>
      <c r="AB18" s="89"/>
      <c r="AC18" s="81"/>
    </row>
    <row r="19" spans="1:29" ht="66" customHeight="1">
      <c r="A19" s="70"/>
      <c r="B19" s="82"/>
      <c r="C19" s="90"/>
      <c r="D19" s="106"/>
      <c r="E19" s="544"/>
      <c r="F19" s="544"/>
      <c r="G19" s="544"/>
      <c r="H19" s="544"/>
      <c r="I19" s="544"/>
      <c r="J19" s="544"/>
      <c r="K19" s="544"/>
      <c r="L19" s="544"/>
      <c r="M19" s="544"/>
      <c r="N19" s="544" t="s">
        <v>116</v>
      </c>
      <c r="O19" s="545"/>
      <c r="P19" s="84">
        <v>1</v>
      </c>
      <c r="Q19" s="85">
        <v>13</v>
      </c>
      <c r="R19" s="86"/>
      <c r="S19" s="85"/>
      <c r="T19" s="87"/>
      <c r="U19" s="85"/>
      <c r="V19" s="88"/>
      <c r="W19" s="119"/>
      <c r="X19" s="546"/>
      <c r="Y19" s="417">
        <v>2509620</v>
      </c>
      <c r="Z19" s="417">
        <v>2509620</v>
      </c>
      <c r="AA19" s="417">
        <v>2509620</v>
      </c>
      <c r="AB19" s="89"/>
      <c r="AC19" s="81"/>
    </row>
    <row r="20" spans="1:29" ht="15" customHeight="1">
      <c r="A20" s="70"/>
      <c r="B20" s="82"/>
      <c r="C20" s="90"/>
      <c r="D20" s="730" t="s">
        <v>256</v>
      </c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1"/>
      <c r="P20" s="91">
        <v>2</v>
      </c>
      <c r="Q20" s="92" t="s">
        <v>142</v>
      </c>
      <c r="R20" s="86" t="s">
        <v>139</v>
      </c>
      <c r="S20" s="85" t="s">
        <v>142</v>
      </c>
      <c r="T20" s="87" t="s">
        <v>143</v>
      </c>
      <c r="U20" s="85" t="s">
        <v>142</v>
      </c>
      <c r="V20" s="88" t="s">
        <v>141</v>
      </c>
      <c r="W20" s="727"/>
      <c r="X20" s="728"/>
      <c r="Y20" s="93">
        <f>Y21</f>
        <v>169041</v>
      </c>
      <c r="Z20" s="93">
        <f>Z21</f>
        <v>169041</v>
      </c>
      <c r="AA20" s="93">
        <f>AA21</f>
        <v>169041</v>
      </c>
      <c r="AB20" s="89"/>
      <c r="AC20" s="81"/>
    </row>
    <row r="21" spans="1:29" ht="18.75" customHeight="1">
      <c r="A21" s="70"/>
      <c r="B21" s="82"/>
      <c r="C21" s="83"/>
      <c r="D21" s="106"/>
      <c r="E21" s="725" t="s">
        <v>255</v>
      </c>
      <c r="F21" s="725"/>
      <c r="G21" s="725"/>
      <c r="H21" s="725"/>
      <c r="I21" s="725"/>
      <c r="J21" s="725"/>
      <c r="K21" s="725"/>
      <c r="L21" s="725"/>
      <c r="M21" s="725"/>
      <c r="N21" s="725"/>
      <c r="O21" s="726"/>
      <c r="P21" s="84">
        <v>2</v>
      </c>
      <c r="Q21" s="85">
        <v>3</v>
      </c>
      <c r="R21" s="86" t="s">
        <v>139</v>
      </c>
      <c r="S21" s="85" t="s">
        <v>142</v>
      </c>
      <c r="T21" s="87" t="s">
        <v>143</v>
      </c>
      <c r="U21" s="85" t="s">
        <v>142</v>
      </c>
      <c r="V21" s="88" t="s">
        <v>141</v>
      </c>
      <c r="W21" s="723"/>
      <c r="X21" s="724"/>
      <c r="Y21" s="118">
        <v>169041</v>
      </c>
      <c r="Z21" s="118">
        <v>169041</v>
      </c>
      <c r="AA21" s="118">
        <v>169041</v>
      </c>
      <c r="AB21" s="89"/>
      <c r="AC21" s="81"/>
    </row>
    <row r="22" spans="1:29" ht="29.25" customHeight="1">
      <c r="A22" s="70"/>
      <c r="B22" s="82"/>
      <c r="C22" s="90"/>
      <c r="D22" s="730" t="s">
        <v>246</v>
      </c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1"/>
      <c r="P22" s="91">
        <v>3</v>
      </c>
      <c r="Q22" s="92" t="s">
        <v>142</v>
      </c>
      <c r="R22" s="86" t="s">
        <v>139</v>
      </c>
      <c r="S22" s="85" t="s">
        <v>142</v>
      </c>
      <c r="T22" s="87" t="s">
        <v>143</v>
      </c>
      <c r="U22" s="85" t="s">
        <v>142</v>
      </c>
      <c r="V22" s="88" t="s">
        <v>141</v>
      </c>
      <c r="W22" s="727"/>
      <c r="X22" s="728"/>
      <c r="Y22" s="93">
        <f>Y23+Y24</f>
        <v>51400</v>
      </c>
      <c r="Z22" s="93">
        <f>Z23+Z24</f>
        <v>51400</v>
      </c>
      <c r="AA22" s="93">
        <f>AA23+AA24</f>
        <v>51400</v>
      </c>
      <c r="AB22" s="89"/>
      <c r="AC22" s="81"/>
    </row>
    <row r="23" spans="1:29" ht="16.5" customHeight="1">
      <c r="A23" s="70"/>
      <c r="B23" s="82"/>
      <c r="C23" s="83"/>
      <c r="D23" s="106"/>
      <c r="E23" s="725" t="s">
        <v>245</v>
      </c>
      <c r="F23" s="725"/>
      <c r="G23" s="725"/>
      <c r="H23" s="725"/>
      <c r="I23" s="725"/>
      <c r="J23" s="725"/>
      <c r="K23" s="725"/>
      <c r="L23" s="725"/>
      <c r="M23" s="725"/>
      <c r="N23" s="725"/>
      <c r="O23" s="726"/>
      <c r="P23" s="84">
        <v>3</v>
      </c>
      <c r="Q23" s="85">
        <v>4</v>
      </c>
      <c r="R23" s="86" t="s">
        <v>139</v>
      </c>
      <c r="S23" s="85" t="s">
        <v>142</v>
      </c>
      <c r="T23" s="87" t="s">
        <v>143</v>
      </c>
      <c r="U23" s="85" t="s">
        <v>142</v>
      </c>
      <c r="V23" s="88" t="s">
        <v>141</v>
      </c>
      <c r="W23" s="723"/>
      <c r="X23" s="724"/>
      <c r="Y23" s="417">
        <v>31400</v>
      </c>
      <c r="Z23" s="417">
        <v>31400</v>
      </c>
      <c r="AA23" s="417">
        <v>31400</v>
      </c>
      <c r="AB23" s="89"/>
      <c r="AC23" s="81"/>
    </row>
    <row r="24" spans="1:29" ht="35.450000000000003" customHeight="1">
      <c r="A24" s="70"/>
      <c r="B24" s="82"/>
      <c r="C24" s="90"/>
      <c r="D24" s="106"/>
      <c r="E24" s="544"/>
      <c r="F24" s="544"/>
      <c r="G24" s="544"/>
      <c r="H24" s="544"/>
      <c r="I24" s="544"/>
      <c r="J24" s="544"/>
      <c r="K24" s="544"/>
      <c r="L24" s="544"/>
      <c r="M24" s="544"/>
      <c r="N24" s="544" t="s">
        <v>466</v>
      </c>
      <c r="O24" s="545"/>
      <c r="P24" s="84">
        <v>3</v>
      </c>
      <c r="Q24" s="85">
        <v>10</v>
      </c>
      <c r="R24" s="86"/>
      <c r="S24" s="85"/>
      <c r="T24" s="87"/>
      <c r="U24" s="85"/>
      <c r="V24" s="88"/>
      <c r="W24" s="119"/>
      <c r="X24" s="546"/>
      <c r="Y24" s="417">
        <v>20000</v>
      </c>
      <c r="Z24" s="417">
        <v>20000</v>
      </c>
      <c r="AA24" s="417">
        <v>20000</v>
      </c>
      <c r="AB24" s="89"/>
      <c r="AC24" s="81"/>
    </row>
    <row r="25" spans="1:29" ht="15" customHeight="1">
      <c r="A25" s="70"/>
      <c r="B25" s="82"/>
      <c r="C25" s="90"/>
      <c r="D25" s="730" t="s">
        <v>233</v>
      </c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1"/>
      <c r="P25" s="91">
        <v>4</v>
      </c>
      <c r="Q25" s="92" t="s">
        <v>142</v>
      </c>
      <c r="R25" s="86" t="s">
        <v>139</v>
      </c>
      <c r="S25" s="85" t="s">
        <v>142</v>
      </c>
      <c r="T25" s="87" t="s">
        <v>143</v>
      </c>
      <c r="U25" s="85" t="s">
        <v>142</v>
      </c>
      <c r="V25" s="88" t="s">
        <v>141</v>
      </c>
      <c r="W25" s="727"/>
      <c r="X25" s="728"/>
      <c r="Y25" s="93">
        <f>Y27+Y26</f>
        <v>2793108.19</v>
      </c>
      <c r="Z25" s="93">
        <f>Z27+Z26</f>
        <v>2749981.67</v>
      </c>
      <c r="AA25" s="93">
        <f>AA27+AA26</f>
        <v>3089404.48</v>
      </c>
      <c r="AB25" s="89"/>
      <c r="AC25" s="81"/>
    </row>
    <row r="26" spans="1:29" ht="15.75" customHeight="1">
      <c r="A26" s="70"/>
      <c r="B26" s="82"/>
      <c r="C26" s="83"/>
      <c r="D26" s="106"/>
      <c r="E26" s="725" t="s">
        <v>232</v>
      </c>
      <c r="F26" s="725"/>
      <c r="G26" s="725"/>
      <c r="H26" s="725"/>
      <c r="I26" s="725"/>
      <c r="J26" s="725"/>
      <c r="K26" s="725"/>
      <c r="L26" s="725"/>
      <c r="M26" s="725"/>
      <c r="N26" s="725"/>
      <c r="O26" s="726"/>
      <c r="P26" s="84">
        <v>4</v>
      </c>
      <c r="Q26" s="85">
        <v>9</v>
      </c>
      <c r="R26" s="86" t="s">
        <v>139</v>
      </c>
      <c r="S26" s="85" t="s">
        <v>142</v>
      </c>
      <c r="T26" s="87" t="s">
        <v>143</v>
      </c>
      <c r="U26" s="85" t="s">
        <v>142</v>
      </c>
      <c r="V26" s="88" t="s">
        <v>141</v>
      </c>
      <c r="W26" s="723"/>
      <c r="X26" s="724"/>
      <c r="Y26" s="417">
        <v>2743108.19</v>
      </c>
      <c r="Z26" s="118">
        <v>2699981.67</v>
      </c>
      <c r="AA26" s="118">
        <v>3039404.48</v>
      </c>
      <c r="AB26" s="89"/>
      <c r="AC26" s="81"/>
    </row>
    <row r="27" spans="1:29" ht="29.25" customHeight="1">
      <c r="A27" s="70"/>
      <c r="B27" s="82"/>
      <c r="C27" s="83"/>
      <c r="D27" s="106"/>
      <c r="E27" s="725" t="s">
        <v>223</v>
      </c>
      <c r="F27" s="725"/>
      <c r="G27" s="725"/>
      <c r="H27" s="725"/>
      <c r="I27" s="725"/>
      <c r="J27" s="725"/>
      <c r="K27" s="725"/>
      <c r="L27" s="725"/>
      <c r="M27" s="725"/>
      <c r="N27" s="725"/>
      <c r="O27" s="726"/>
      <c r="P27" s="84">
        <v>4</v>
      </c>
      <c r="Q27" s="85">
        <v>12</v>
      </c>
      <c r="R27" s="86" t="s">
        <v>139</v>
      </c>
      <c r="S27" s="85" t="s">
        <v>142</v>
      </c>
      <c r="T27" s="87" t="s">
        <v>143</v>
      </c>
      <c r="U27" s="85" t="s">
        <v>142</v>
      </c>
      <c r="V27" s="88" t="s">
        <v>141</v>
      </c>
      <c r="W27" s="723"/>
      <c r="X27" s="724"/>
      <c r="Y27" s="118">
        <v>50000</v>
      </c>
      <c r="Z27" s="118">
        <v>50000</v>
      </c>
      <c r="AA27" s="118">
        <v>50000</v>
      </c>
      <c r="AB27" s="89"/>
      <c r="AC27" s="81"/>
    </row>
    <row r="28" spans="1:29" ht="29.25" customHeight="1">
      <c r="A28" s="70"/>
      <c r="B28" s="82"/>
      <c r="C28" s="90"/>
      <c r="D28" s="730" t="s">
        <v>214</v>
      </c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1"/>
      <c r="P28" s="91">
        <v>5</v>
      </c>
      <c r="Q28" s="92" t="s">
        <v>142</v>
      </c>
      <c r="R28" s="86" t="s">
        <v>139</v>
      </c>
      <c r="S28" s="85" t="s">
        <v>142</v>
      </c>
      <c r="T28" s="87" t="s">
        <v>143</v>
      </c>
      <c r="U28" s="85" t="s">
        <v>142</v>
      </c>
      <c r="V28" s="88" t="s">
        <v>141</v>
      </c>
      <c r="W28" s="727"/>
      <c r="X28" s="728"/>
      <c r="Y28" s="93">
        <f>Y29+Y30+Y31</f>
        <v>1383100</v>
      </c>
      <c r="Z28" s="93">
        <f>Z29+Z30+Z31</f>
        <v>1212500</v>
      </c>
      <c r="AA28" s="93">
        <f>AA29+AA30+AA31</f>
        <v>952000</v>
      </c>
      <c r="AB28" s="89"/>
      <c r="AC28" s="81"/>
    </row>
    <row r="29" spans="1:29" ht="15" customHeight="1">
      <c r="A29" s="70"/>
      <c r="B29" s="82"/>
      <c r="C29" s="83"/>
      <c r="D29" s="106"/>
      <c r="E29" s="725" t="s">
        <v>213</v>
      </c>
      <c r="F29" s="725"/>
      <c r="G29" s="725"/>
      <c r="H29" s="725"/>
      <c r="I29" s="725"/>
      <c r="J29" s="725"/>
      <c r="K29" s="725"/>
      <c r="L29" s="725"/>
      <c r="M29" s="725"/>
      <c r="N29" s="725"/>
      <c r="O29" s="726"/>
      <c r="P29" s="84">
        <v>5</v>
      </c>
      <c r="Q29" s="85">
        <v>1</v>
      </c>
      <c r="R29" s="86" t="s">
        <v>139</v>
      </c>
      <c r="S29" s="85" t="s">
        <v>142</v>
      </c>
      <c r="T29" s="87" t="s">
        <v>143</v>
      </c>
      <c r="U29" s="85" t="s">
        <v>142</v>
      </c>
      <c r="V29" s="88" t="s">
        <v>141</v>
      </c>
      <c r="W29" s="723"/>
      <c r="X29" s="724"/>
      <c r="Y29" s="118">
        <v>0</v>
      </c>
      <c r="Z29" s="118">
        <v>0</v>
      </c>
      <c r="AA29" s="118">
        <v>0</v>
      </c>
      <c r="AB29" s="89"/>
      <c r="AC29" s="81"/>
    </row>
    <row r="30" spans="1:29" ht="15" customHeight="1">
      <c r="A30" s="70"/>
      <c r="B30" s="82"/>
      <c r="C30" s="83"/>
      <c r="D30" s="106"/>
      <c r="E30" s="725" t="s">
        <v>203</v>
      </c>
      <c r="F30" s="725"/>
      <c r="G30" s="725"/>
      <c r="H30" s="725"/>
      <c r="I30" s="725"/>
      <c r="J30" s="725"/>
      <c r="K30" s="725"/>
      <c r="L30" s="725"/>
      <c r="M30" s="725"/>
      <c r="N30" s="725"/>
      <c r="O30" s="726"/>
      <c r="P30" s="84">
        <v>5</v>
      </c>
      <c r="Q30" s="85">
        <v>2</v>
      </c>
      <c r="R30" s="86" t="s">
        <v>139</v>
      </c>
      <c r="S30" s="85" t="s">
        <v>142</v>
      </c>
      <c r="T30" s="87" t="s">
        <v>143</v>
      </c>
      <c r="U30" s="85" t="s">
        <v>142</v>
      </c>
      <c r="V30" s="88" t="s">
        <v>141</v>
      </c>
      <c r="W30" s="723"/>
      <c r="X30" s="724"/>
      <c r="Y30" s="118">
        <v>50000</v>
      </c>
      <c r="Z30" s="118">
        <v>50000</v>
      </c>
      <c r="AA30" s="118">
        <v>50000</v>
      </c>
      <c r="AB30" s="89"/>
      <c r="AC30" s="81"/>
    </row>
    <row r="31" spans="1:29" ht="15" customHeight="1">
      <c r="A31" s="70"/>
      <c r="B31" s="82"/>
      <c r="C31" s="83"/>
      <c r="D31" s="106"/>
      <c r="E31" s="725" t="s">
        <v>193</v>
      </c>
      <c r="F31" s="725"/>
      <c r="G31" s="725"/>
      <c r="H31" s="725"/>
      <c r="I31" s="725"/>
      <c r="J31" s="725"/>
      <c r="K31" s="725"/>
      <c r="L31" s="725"/>
      <c r="M31" s="725"/>
      <c r="N31" s="725"/>
      <c r="O31" s="726"/>
      <c r="P31" s="84">
        <v>5</v>
      </c>
      <c r="Q31" s="85">
        <v>3</v>
      </c>
      <c r="R31" s="86" t="s">
        <v>139</v>
      </c>
      <c r="S31" s="85" t="s">
        <v>142</v>
      </c>
      <c r="T31" s="87" t="s">
        <v>143</v>
      </c>
      <c r="U31" s="85" t="s">
        <v>142</v>
      </c>
      <c r="V31" s="88" t="s">
        <v>141</v>
      </c>
      <c r="W31" s="723"/>
      <c r="X31" s="724"/>
      <c r="Y31" s="118">
        <v>1333100</v>
      </c>
      <c r="Z31" s="118">
        <v>1162500</v>
      </c>
      <c r="AA31" s="118">
        <v>902000</v>
      </c>
      <c r="AB31" s="89"/>
      <c r="AC31" s="81"/>
    </row>
    <row r="32" spans="1:29" ht="18.75" customHeight="1">
      <c r="A32" s="70"/>
      <c r="B32" s="82"/>
      <c r="C32" s="90"/>
      <c r="D32" s="730" t="s">
        <v>182</v>
      </c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1"/>
      <c r="P32" s="91">
        <v>8</v>
      </c>
      <c r="Q32" s="92" t="s">
        <v>142</v>
      </c>
      <c r="R32" s="86" t="s">
        <v>139</v>
      </c>
      <c r="S32" s="85" t="s">
        <v>142</v>
      </c>
      <c r="T32" s="87" t="s">
        <v>143</v>
      </c>
      <c r="U32" s="85" t="s">
        <v>142</v>
      </c>
      <c r="V32" s="88" t="s">
        <v>141</v>
      </c>
      <c r="W32" s="727"/>
      <c r="X32" s="728"/>
      <c r="Y32" s="93">
        <v>3500000</v>
      </c>
      <c r="Z32" s="93">
        <v>3500000</v>
      </c>
      <c r="AA32" s="93">
        <v>3500000</v>
      </c>
      <c r="AB32" s="89"/>
      <c r="AC32" s="81"/>
    </row>
    <row r="33" spans="1:29" ht="15" customHeight="1">
      <c r="A33" s="70"/>
      <c r="B33" s="82"/>
      <c r="C33" s="83"/>
      <c r="D33" s="106"/>
      <c r="E33" s="725" t="s">
        <v>181</v>
      </c>
      <c r="F33" s="725"/>
      <c r="G33" s="725"/>
      <c r="H33" s="725"/>
      <c r="I33" s="725"/>
      <c r="J33" s="725"/>
      <c r="K33" s="725"/>
      <c r="L33" s="725"/>
      <c r="M33" s="725"/>
      <c r="N33" s="725"/>
      <c r="O33" s="726"/>
      <c r="P33" s="84">
        <v>8</v>
      </c>
      <c r="Q33" s="85">
        <v>1</v>
      </c>
      <c r="R33" s="86" t="s">
        <v>139</v>
      </c>
      <c r="S33" s="85" t="s">
        <v>142</v>
      </c>
      <c r="T33" s="87" t="s">
        <v>143</v>
      </c>
      <c r="U33" s="85" t="s">
        <v>142</v>
      </c>
      <c r="V33" s="88" t="s">
        <v>141</v>
      </c>
      <c r="W33" s="723"/>
      <c r="X33" s="724"/>
      <c r="Y33" s="118">
        <v>3500000</v>
      </c>
      <c r="Z33" s="118">
        <v>3500000</v>
      </c>
      <c r="AA33" s="118">
        <v>3500000</v>
      </c>
      <c r="AB33" s="89"/>
      <c r="AC33" s="81"/>
    </row>
    <row r="34" spans="1:29" ht="20.25" customHeight="1">
      <c r="A34" s="70"/>
      <c r="B34" s="82"/>
      <c r="C34" s="90"/>
      <c r="D34" s="730" t="s">
        <v>159</v>
      </c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1"/>
      <c r="P34" s="91">
        <v>10</v>
      </c>
      <c r="Q34" s="92" t="s">
        <v>142</v>
      </c>
      <c r="R34" s="86" t="s">
        <v>139</v>
      </c>
      <c r="S34" s="85" t="s">
        <v>142</v>
      </c>
      <c r="T34" s="87" t="s">
        <v>143</v>
      </c>
      <c r="U34" s="85" t="s">
        <v>142</v>
      </c>
      <c r="V34" s="88" t="s">
        <v>141</v>
      </c>
      <c r="W34" s="727"/>
      <c r="X34" s="728"/>
      <c r="Y34" s="93">
        <f>Y35+Y36</f>
        <v>137500</v>
      </c>
      <c r="Z34" s="93">
        <f>Z35+Z36</f>
        <v>137500</v>
      </c>
      <c r="AA34" s="93">
        <f>AA35+AA36</f>
        <v>137500</v>
      </c>
      <c r="AB34" s="89"/>
      <c r="AC34" s="81"/>
    </row>
    <row r="35" spans="1:29" ht="15" customHeight="1">
      <c r="A35" s="70"/>
      <c r="B35" s="82"/>
      <c r="C35" s="83"/>
      <c r="D35" s="106"/>
      <c r="E35" s="725" t="s">
        <v>158</v>
      </c>
      <c r="F35" s="725"/>
      <c r="G35" s="725"/>
      <c r="H35" s="725"/>
      <c r="I35" s="725"/>
      <c r="J35" s="725"/>
      <c r="K35" s="725"/>
      <c r="L35" s="725"/>
      <c r="M35" s="725"/>
      <c r="N35" s="725"/>
      <c r="O35" s="726"/>
      <c r="P35" s="84">
        <v>10</v>
      </c>
      <c r="Q35" s="85">
        <v>1</v>
      </c>
      <c r="R35" s="86" t="s">
        <v>139</v>
      </c>
      <c r="S35" s="85" t="s">
        <v>142</v>
      </c>
      <c r="T35" s="87" t="s">
        <v>143</v>
      </c>
      <c r="U35" s="85" t="s">
        <v>142</v>
      </c>
      <c r="V35" s="88" t="s">
        <v>141</v>
      </c>
      <c r="W35" s="723"/>
      <c r="X35" s="724"/>
      <c r="Y35" s="118">
        <v>137000</v>
      </c>
      <c r="Z35" s="118">
        <v>137000</v>
      </c>
      <c r="AA35" s="118">
        <v>137000</v>
      </c>
      <c r="AB35" s="89"/>
      <c r="AC35" s="81"/>
    </row>
    <row r="36" spans="1:29" ht="15" customHeight="1">
      <c r="A36" s="70"/>
      <c r="B36" s="82"/>
      <c r="C36" s="90"/>
      <c r="D36" s="106"/>
      <c r="E36" s="544"/>
      <c r="F36" s="544"/>
      <c r="G36" s="544"/>
      <c r="H36" s="544"/>
      <c r="I36" s="544"/>
      <c r="J36" s="544"/>
      <c r="K36" s="544"/>
      <c r="L36" s="544"/>
      <c r="M36" s="544"/>
      <c r="N36" s="544" t="s">
        <v>129</v>
      </c>
      <c r="O36" s="545"/>
      <c r="P36" s="84">
        <v>10</v>
      </c>
      <c r="Q36" s="85">
        <v>3</v>
      </c>
      <c r="R36" s="86"/>
      <c r="S36" s="85"/>
      <c r="T36" s="87"/>
      <c r="U36" s="85"/>
      <c r="V36" s="88"/>
      <c r="W36" s="119"/>
      <c r="X36" s="546"/>
      <c r="Y36" s="118">
        <v>500</v>
      </c>
      <c r="Z36" s="118">
        <v>500</v>
      </c>
      <c r="AA36" s="118">
        <v>500</v>
      </c>
      <c r="AB36" s="89"/>
      <c r="AC36" s="81"/>
    </row>
    <row r="37" spans="1:29" ht="15" customHeight="1">
      <c r="A37" s="70"/>
      <c r="B37" s="82"/>
      <c r="C37" s="90"/>
      <c r="D37" s="106"/>
      <c r="E37" s="544"/>
      <c r="F37" s="544"/>
      <c r="G37" s="544"/>
      <c r="H37" s="544"/>
      <c r="I37" s="544"/>
      <c r="J37" s="544"/>
      <c r="K37" s="544"/>
      <c r="L37" s="544"/>
      <c r="M37" s="544"/>
      <c r="N37" s="572" t="s">
        <v>127</v>
      </c>
      <c r="O37" s="545"/>
      <c r="P37" s="91">
        <v>11</v>
      </c>
      <c r="Q37" s="92">
        <v>0</v>
      </c>
      <c r="R37" s="581"/>
      <c r="S37" s="92"/>
      <c r="T37" s="582"/>
      <c r="U37" s="92"/>
      <c r="V37" s="583"/>
      <c r="W37" s="573"/>
      <c r="X37" s="574"/>
      <c r="Y37" s="93">
        <f>Y38</f>
        <v>15000</v>
      </c>
      <c r="Z37" s="93">
        <f>Z38</f>
        <v>15000</v>
      </c>
      <c r="AA37" s="93">
        <f>AA38</f>
        <v>15000</v>
      </c>
      <c r="AB37" s="89"/>
      <c r="AC37" s="81"/>
    </row>
    <row r="38" spans="1:29" ht="15" customHeight="1">
      <c r="A38" s="70"/>
      <c r="B38" s="82"/>
      <c r="C38" s="90"/>
      <c r="D38" s="106"/>
      <c r="E38" s="544"/>
      <c r="F38" s="544"/>
      <c r="G38" s="544"/>
      <c r="H38" s="544"/>
      <c r="I38" s="544"/>
      <c r="J38" s="544"/>
      <c r="K38" s="544"/>
      <c r="L38" s="544"/>
      <c r="M38" s="544"/>
      <c r="N38" s="544" t="s">
        <v>128</v>
      </c>
      <c r="O38" s="545"/>
      <c r="P38" s="84">
        <v>11</v>
      </c>
      <c r="Q38" s="85">
        <v>1</v>
      </c>
      <c r="R38" s="86"/>
      <c r="S38" s="85"/>
      <c r="T38" s="87"/>
      <c r="U38" s="85"/>
      <c r="V38" s="88"/>
      <c r="W38" s="119"/>
      <c r="X38" s="546"/>
      <c r="Y38" s="118">
        <v>15000</v>
      </c>
      <c r="Z38" s="118">
        <v>15000</v>
      </c>
      <c r="AA38" s="118">
        <v>15000</v>
      </c>
      <c r="AB38" s="89"/>
      <c r="AC38" s="81"/>
    </row>
    <row r="39" spans="1:29" ht="15" customHeight="1" thickBot="1">
      <c r="A39" s="70"/>
      <c r="B39" s="82"/>
      <c r="C39" s="90"/>
      <c r="D39" s="730" t="s">
        <v>140</v>
      </c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1"/>
      <c r="P39" s="91"/>
      <c r="Q39" s="92"/>
      <c r="R39" s="86" t="s">
        <v>139</v>
      </c>
      <c r="S39" s="85" t="s">
        <v>142</v>
      </c>
      <c r="T39" s="87" t="s">
        <v>143</v>
      </c>
      <c r="U39" s="85" t="s">
        <v>142</v>
      </c>
      <c r="V39" s="88" t="s">
        <v>141</v>
      </c>
      <c r="W39" s="727"/>
      <c r="X39" s="728"/>
      <c r="Y39" s="93">
        <f>ведомств!AA119</f>
        <v>0</v>
      </c>
      <c r="Z39" s="93">
        <f>ведомств!AB119</f>
        <v>354179.576314818</v>
      </c>
      <c r="AA39" s="93">
        <f>ведомств!AC119</f>
        <v>731126.81013454113</v>
      </c>
      <c r="AB39" s="89"/>
      <c r="AC39" s="81"/>
    </row>
    <row r="40" spans="1:29" ht="409.6" hidden="1" customHeight="1">
      <c r="A40" s="7"/>
      <c r="B40" s="94"/>
      <c r="C40" s="95"/>
      <c r="D40" s="107"/>
      <c r="E40" s="107"/>
      <c r="F40" s="107"/>
      <c r="G40" s="107"/>
      <c r="H40" s="107"/>
      <c r="I40" s="107"/>
      <c r="J40" s="107"/>
      <c r="K40" s="107"/>
      <c r="L40" s="107"/>
      <c r="M40" s="108"/>
      <c r="N40" s="109"/>
      <c r="O40" s="110"/>
      <c r="P40" s="96">
        <v>0</v>
      </c>
      <c r="Q40" s="96">
        <v>0</v>
      </c>
      <c r="R40" s="97" t="s">
        <v>139</v>
      </c>
      <c r="S40" s="98" t="s">
        <v>293</v>
      </c>
      <c r="T40" s="98" t="s">
        <v>293</v>
      </c>
      <c r="U40" s="98" t="s">
        <v>293</v>
      </c>
      <c r="V40" s="98" t="s">
        <v>293</v>
      </c>
      <c r="W40" s="99"/>
      <c r="X40" s="96"/>
      <c r="Y40" s="100"/>
      <c r="Z40" s="100"/>
      <c r="AA40" s="101"/>
      <c r="AB40" s="620"/>
      <c r="AC40" s="3"/>
    </row>
    <row r="41" spans="1:29" ht="21.75" customHeight="1" thickBot="1">
      <c r="A41" s="5"/>
      <c r="B41" s="103"/>
      <c r="C41" s="103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2" t="s">
        <v>294</v>
      </c>
      <c r="O41" s="113"/>
      <c r="P41" s="104"/>
      <c r="Q41" s="104"/>
      <c r="R41" s="104"/>
      <c r="S41" s="104"/>
      <c r="T41" s="104"/>
      <c r="U41" s="104"/>
      <c r="V41" s="104"/>
      <c r="W41" s="104"/>
      <c r="X41" s="105"/>
      <c r="Y41" s="114">
        <f>Y39+Y34+Y32+Y28+Y25+Y22+Y20+Y16+Y37</f>
        <v>14223549.189999999</v>
      </c>
      <c r="Z41" s="114">
        <f>Z39+Z34+Z32+Z28+Z25+Z22+Z20+Z16+Z37</f>
        <v>14367602.246314818</v>
      </c>
      <c r="AA41" s="741">
        <f>AA39+AA34+AA32+AA28+AA25+AA22+AA20+AA16+AA37</f>
        <v>14822972.290134542</v>
      </c>
      <c r="AB41" s="742"/>
      <c r="AC41" s="2"/>
    </row>
    <row r="42" spans="1:29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/>
      <c r="R42" s="3"/>
      <c r="S42" s="3"/>
      <c r="T42" s="3"/>
      <c r="U42" s="3"/>
      <c r="V42" s="3"/>
      <c r="W42" s="3"/>
      <c r="X42" s="3"/>
      <c r="Y42" s="2"/>
      <c r="Z42" s="5"/>
      <c r="AA42" s="3"/>
      <c r="AB42" s="3"/>
      <c r="AC42" s="2"/>
    </row>
  </sheetData>
  <mergeCells count="45">
    <mergeCell ref="AA41:AB41"/>
    <mergeCell ref="D39:O39"/>
    <mergeCell ref="W39:X39"/>
    <mergeCell ref="E35:O35"/>
    <mergeCell ref="W35:X35"/>
    <mergeCell ref="S15:V15"/>
    <mergeCell ref="D16:O16"/>
    <mergeCell ref="W16:X16"/>
    <mergeCell ref="AA15:AB15"/>
    <mergeCell ref="E17:O17"/>
    <mergeCell ref="W17:X17"/>
    <mergeCell ref="E27:O27"/>
    <mergeCell ref="E26:O26"/>
    <mergeCell ref="W27:X27"/>
    <mergeCell ref="D25:O25"/>
    <mergeCell ref="AA17:AB17"/>
    <mergeCell ref="D20:O20"/>
    <mergeCell ref="W20:X20"/>
    <mergeCell ref="W26:X26"/>
    <mergeCell ref="W25:X25"/>
    <mergeCell ref="D34:O34"/>
    <mergeCell ref="W34:X34"/>
    <mergeCell ref="E30:O30"/>
    <mergeCell ref="E33:O33"/>
    <mergeCell ref="W30:X30"/>
    <mergeCell ref="E31:O31"/>
    <mergeCell ref="D32:O32"/>
    <mergeCell ref="W31:X31"/>
    <mergeCell ref="W32:X32"/>
    <mergeCell ref="N10:AA10"/>
    <mergeCell ref="Y2:Z2"/>
    <mergeCell ref="W33:X33"/>
    <mergeCell ref="E29:O29"/>
    <mergeCell ref="W28:X28"/>
    <mergeCell ref="E23:O23"/>
    <mergeCell ref="W23:X23"/>
    <mergeCell ref="E18:O18"/>
    <mergeCell ref="W18:X18"/>
    <mergeCell ref="S14:V14"/>
    <mergeCell ref="E21:O21"/>
    <mergeCell ref="W21:X21"/>
    <mergeCell ref="D28:O28"/>
    <mergeCell ref="W29:X29"/>
    <mergeCell ref="D22:O22"/>
    <mergeCell ref="W22:X22"/>
  </mergeCells>
  <phoneticPr fontId="43" type="noConversion"/>
  <pageMargins left="0.196850393700787" right="0.196850393700787" top="0.39370078740157499" bottom="0.196850393700787" header="0.196850393700787" footer="0.196850393700787"/>
  <pageSetup paperSize="9" scale="90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1"/>
  <sheetViews>
    <sheetView showGridLines="0" view="pageBreakPreview" topLeftCell="M109" zoomScaleSheetLayoutView="100" workbookViewId="0">
      <selection activeCell="V28" sqref="V28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285156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7109375" style="1" customWidth="1"/>
    <col min="25" max="25" width="14.7109375" style="1" customWidth="1"/>
    <col min="26" max="26" width="14.28515625" style="1" customWidth="1"/>
    <col min="27" max="27" width="0" style="1" hidden="1" customWidth="1"/>
    <col min="28" max="28" width="1.140625" style="1" customWidth="1"/>
    <col min="29" max="16384" width="9.140625" style="1"/>
  </cols>
  <sheetData>
    <row r="1" spans="1:28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"/>
      <c r="AA1" s="3"/>
      <c r="AB1" s="2"/>
    </row>
    <row r="2" spans="1:28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W2" s="22"/>
      <c r="X2" s="702" t="s">
        <v>702</v>
      </c>
      <c r="Y2" s="702"/>
      <c r="Z2" s="702"/>
      <c r="AA2" s="3"/>
      <c r="AB2" s="2"/>
    </row>
    <row r="3" spans="1:28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658" t="s">
        <v>512</v>
      </c>
      <c r="W3" s="22"/>
      <c r="X3" s="24" t="s">
        <v>281</v>
      </c>
      <c r="Y3" s="21"/>
      <c r="Z3" s="2"/>
      <c r="AA3" s="3"/>
      <c r="AB3" s="2"/>
    </row>
    <row r="4" spans="1:28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  <c r="X4" s="24" t="s">
        <v>279</v>
      </c>
      <c r="Y4" s="21"/>
      <c r="Z4" s="3"/>
      <c r="AA4" s="3"/>
      <c r="AB4" s="2"/>
    </row>
    <row r="5" spans="1:28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  <c r="O5" s="692" t="s">
        <v>511</v>
      </c>
      <c r="P5" s="692"/>
      <c r="Q5" s="692"/>
      <c r="R5" s="692"/>
      <c r="S5" s="692"/>
      <c r="T5" s="692"/>
      <c r="U5" s="692"/>
      <c r="V5" s="692"/>
      <c r="W5" s="692"/>
      <c r="X5" s="692"/>
      <c r="Y5" s="692"/>
      <c r="Z5" s="692"/>
      <c r="AA5" s="3"/>
      <c r="AB5" s="2"/>
    </row>
    <row r="6" spans="1:28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W6" s="22"/>
      <c r="X6" s="24" t="s">
        <v>508</v>
      </c>
      <c r="Y6" s="21"/>
      <c r="Z6" s="2"/>
      <c r="AA6" s="3"/>
      <c r="AB6" s="2"/>
    </row>
    <row r="7" spans="1:28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3"/>
      <c r="AA7" s="3"/>
      <c r="AB7" s="2"/>
    </row>
    <row r="8" spans="1:28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"/>
      <c r="AB8" s="2"/>
    </row>
    <row r="9" spans="1:28" ht="12.75" customHeight="1">
      <c r="A9" s="20" t="s">
        <v>278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"/>
      <c r="AB9" s="2"/>
    </row>
    <row r="10" spans="1:28" ht="12.75" customHeight="1">
      <c r="A10" s="20" t="s">
        <v>298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92" t="s">
        <v>709</v>
      </c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378"/>
      <c r="AA10" s="3"/>
      <c r="AB10" s="2"/>
    </row>
    <row r="11" spans="1:28" ht="12.75" customHeight="1">
      <c r="A11" s="18" t="s">
        <v>277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83"/>
      <c r="N11" s="383"/>
      <c r="O11" s="383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"/>
      <c r="AB11" s="2"/>
    </row>
    <row r="12" spans="1:28" ht="12.75" customHeight="1">
      <c r="A12" s="18" t="s">
        <v>286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78"/>
      <c r="Z12" s="378"/>
      <c r="AA12" s="3"/>
      <c r="AB12" s="2"/>
    </row>
    <row r="13" spans="1:28" ht="15" customHeight="1" thickBo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254" t="s">
        <v>276</v>
      </c>
      <c r="AA13" s="3"/>
      <c r="AB13" s="2"/>
    </row>
    <row r="14" spans="1:28" ht="38.25" customHeight="1" thickBot="1">
      <c r="A14" s="7"/>
      <c r="B14" s="120"/>
      <c r="C14" s="252"/>
      <c r="D14" s="121"/>
      <c r="E14" s="121"/>
      <c r="F14" s="121"/>
      <c r="G14" s="121"/>
      <c r="H14" s="121"/>
      <c r="I14" s="121"/>
      <c r="J14" s="121"/>
      <c r="K14" s="121"/>
      <c r="L14" s="122"/>
      <c r="M14" s="123" t="s">
        <v>287</v>
      </c>
      <c r="N14" s="124" t="s">
        <v>292</v>
      </c>
      <c r="O14" s="125" t="s">
        <v>275</v>
      </c>
      <c r="P14" s="125" t="s">
        <v>274</v>
      </c>
      <c r="Q14" s="126" t="s">
        <v>273</v>
      </c>
      <c r="R14" s="777" t="s">
        <v>272</v>
      </c>
      <c r="S14" s="777"/>
      <c r="T14" s="777"/>
      <c r="U14" s="777"/>
      <c r="V14" s="124" t="s">
        <v>271</v>
      </c>
      <c r="W14" s="125" t="s">
        <v>270</v>
      </c>
      <c r="X14" s="125" t="s">
        <v>269</v>
      </c>
      <c r="Y14" s="123" t="s">
        <v>268</v>
      </c>
      <c r="Z14" s="255" t="s">
        <v>282</v>
      </c>
      <c r="AA14" s="8"/>
      <c r="AB14" s="3"/>
    </row>
    <row r="15" spans="1:28" ht="12" customHeight="1" thickBot="1">
      <c r="A15" s="127"/>
      <c r="B15" s="64"/>
      <c r="C15" s="128"/>
      <c r="D15" s="62"/>
      <c r="E15" s="129"/>
      <c r="F15" s="64"/>
      <c r="G15" s="64"/>
      <c r="H15" s="64"/>
      <c r="I15" s="64"/>
      <c r="J15" s="64"/>
      <c r="K15" s="64"/>
      <c r="L15" s="128"/>
      <c r="M15" s="274">
        <v>1</v>
      </c>
      <c r="N15" s="274">
        <v>2</v>
      </c>
      <c r="O15" s="274">
        <v>2</v>
      </c>
      <c r="P15" s="274">
        <v>3</v>
      </c>
      <c r="Q15" s="275">
        <v>5</v>
      </c>
      <c r="R15" s="778">
        <v>4</v>
      </c>
      <c r="S15" s="778"/>
      <c r="T15" s="778"/>
      <c r="U15" s="778"/>
      <c r="V15" s="276">
        <v>5</v>
      </c>
      <c r="W15" s="274">
        <v>7</v>
      </c>
      <c r="X15" s="274">
        <v>6</v>
      </c>
      <c r="Y15" s="274">
        <v>7</v>
      </c>
      <c r="Z15" s="274">
        <v>8</v>
      </c>
      <c r="AA15" s="61"/>
      <c r="AB15" s="3"/>
    </row>
    <row r="16" spans="1:28" ht="15" customHeight="1">
      <c r="A16" s="70"/>
      <c r="B16" s="130"/>
      <c r="C16" s="131"/>
      <c r="D16" s="750" t="s">
        <v>267</v>
      </c>
      <c r="E16" s="751"/>
      <c r="F16" s="751"/>
      <c r="G16" s="751"/>
      <c r="H16" s="751"/>
      <c r="I16" s="751"/>
      <c r="J16" s="751"/>
      <c r="K16" s="751"/>
      <c r="L16" s="751"/>
      <c r="M16" s="752"/>
      <c r="N16" s="753"/>
      <c r="O16" s="159">
        <v>1</v>
      </c>
      <c r="P16" s="160" t="s">
        <v>293</v>
      </c>
      <c r="Q16" s="272" t="s">
        <v>293</v>
      </c>
      <c r="R16" s="263" t="s">
        <v>293</v>
      </c>
      <c r="S16" s="264" t="s">
        <v>293</v>
      </c>
      <c r="T16" s="263" t="s">
        <v>293</v>
      </c>
      <c r="U16" s="265" t="s">
        <v>293</v>
      </c>
      <c r="V16" s="161" t="s">
        <v>293</v>
      </c>
      <c r="W16" s="273"/>
      <c r="X16" s="162">
        <f>X17+X21+X27</f>
        <v>6174400</v>
      </c>
      <c r="Y16" s="162">
        <f>Y17+Y21+Y27</f>
        <v>6178000</v>
      </c>
      <c r="Z16" s="163">
        <f>Z17+Z21+Z27</f>
        <v>6177500</v>
      </c>
      <c r="AA16" s="12"/>
      <c r="AB16" s="3"/>
    </row>
    <row r="17" spans="1:28" s="248" customFormat="1" ht="29.25" customHeight="1">
      <c r="A17" s="243"/>
      <c r="B17" s="244"/>
      <c r="C17" s="245"/>
      <c r="D17" s="256"/>
      <c r="E17" s="764" t="s">
        <v>266</v>
      </c>
      <c r="F17" s="765"/>
      <c r="G17" s="765"/>
      <c r="H17" s="765"/>
      <c r="I17" s="765"/>
      <c r="J17" s="765"/>
      <c r="K17" s="765"/>
      <c r="L17" s="765"/>
      <c r="M17" s="765"/>
      <c r="N17" s="770"/>
      <c r="O17" s="192">
        <v>1</v>
      </c>
      <c r="P17" s="193">
        <v>2</v>
      </c>
      <c r="Q17" s="188" t="s">
        <v>293</v>
      </c>
      <c r="R17" s="194" t="s">
        <v>293</v>
      </c>
      <c r="S17" s="195" t="s">
        <v>293</v>
      </c>
      <c r="T17" s="194" t="s">
        <v>293</v>
      </c>
      <c r="U17" s="196" t="s">
        <v>293</v>
      </c>
      <c r="V17" s="197" t="s">
        <v>293</v>
      </c>
      <c r="W17" s="190"/>
      <c r="X17" s="250">
        <f>X18</f>
        <v>597070</v>
      </c>
      <c r="Y17" s="250">
        <f t="shared" ref="Y17:Z19" si="0">Y18</f>
        <v>597570</v>
      </c>
      <c r="Z17" s="251">
        <f t="shared" si="0"/>
        <v>597070</v>
      </c>
      <c r="AA17" s="246"/>
      <c r="AB17" s="247"/>
    </row>
    <row r="18" spans="1:28" ht="15" customHeight="1">
      <c r="A18" s="70"/>
      <c r="B18" s="130"/>
      <c r="C18" s="131"/>
      <c r="D18" s="257"/>
      <c r="E18" s="134"/>
      <c r="F18" s="743" t="s">
        <v>244</v>
      </c>
      <c r="G18" s="743"/>
      <c r="H18" s="743"/>
      <c r="I18" s="744"/>
      <c r="J18" s="744"/>
      <c r="K18" s="744"/>
      <c r="L18" s="744"/>
      <c r="M18" s="744"/>
      <c r="N18" s="745"/>
      <c r="O18" s="135">
        <v>1</v>
      </c>
      <c r="P18" s="136">
        <v>2</v>
      </c>
      <c r="Q18" s="132" t="s">
        <v>243</v>
      </c>
      <c r="R18" s="137" t="s">
        <v>234</v>
      </c>
      <c r="S18" s="138" t="s">
        <v>143</v>
      </c>
      <c r="T18" s="137" t="s">
        <v>142</v>
      </c>
      <c r="U18" s="139" t="s">
        <v>141</v>
      </c>
      <c r="V18" s="140" t="s">
        <v>293</v>
      </c>
      <c r="W18" s="133"/>
      <c r="X18" s="141">
        <f>X19</f>
        <v>597070</v>
      </c>
      <c r="Y18" s="141">
        <f t="shared" si="0"/>
        <v>597570</v>
      </c>
      <c r="Z18" s="142">
        <f t="shared" si="0"/>
        <v>597070</v>
      </c>
      <c r="AA18" s="12"/>
      <c r="AB18" s="3"/>
    </row>
    <row r="19" spans="1:28" ht="15" customHeight="1">
      <c r="A19" s="70"/>
      <c r="B19" s="130"/>
      <c r="C19" s="131"/>
      <c r="D19" s="257"/>
      <c r="E19" s="143"/>
      <c r="F19" s="144"/>
      <c r="G19" s="145"/>
      <c r="H19" s="146"/>
      <c r="I19" s="743" t="s">
        <v>265</v>
      </c>
      <c r="J19" s="744"/>
      <c r="K19" s="744"/>
      <c r="L19" s="744"/>
      <c r="M19" s="744"/>
      <c r="N19" s="745"/>
      <c r="O19" s="135">
        <v>1</v>
      </c>
      <c r="P19" s="136">
        <v>2</v>
      </c>
      <c r="Q19" s="132" t="s">
        <v>264</v>
      </c>
      <c r="R19" s="137" t="s">
        <v>234</v>
      </c>
      <c r="S19" s="138" t="s">
        <v>143</v>
      </c>
      <c r="T19" s="137" t="s">
        <v>142</v>
      </c>
      <c r="U19" s="139" t="s">
        <v>263</v>
      </c>
      <c r="V19" s="140" t="s">
        <v>293</v>
      </c>
      <c r="W19" s="133"/>
      <c r="X19" s="249">
        <f>X20</f>
        <v>597070</v>
      </c>
      <c r="Y19" s="249">
        <f t="shared" si="0"/>
        <v>597570</v>
      </c>
      <c r="Z19" s="258">
        <f t="shared" si="0"/>
        <v>597070</v>
      </c>
      <c r="AA19" s="12"/>
      <c r="AB19" s="3"/>
    </row>
    <row r="20" spans="1:28" ht="29.25" customHeight="1">
      <c r="A20" s="70"/>
      <c r="B20" s="130"/>
      <c r="C20" s="131"/>
      <c r="D20" s="257"/>
      <c r="E20" s="147"/>
      <c r="F20" s="148"/>
      <c r="G20" s="149"/>
      <c r="H20" s="150"/>
      <c r="I20" s="151"/>
      <c r="J20" s="748" t="s">
        <v>242</v>
      </c>
      <c r="K20" s="748"/>
      <c r="L20" s="748"/>
      <c r="M20" s="748"/>
      <c r="N20" s="749"/>
      <c r="O20" s="84">
        <v>1</v>
      </c>
      <c r="P20" s="85">
        <v>2</v>
      </c>
      <c r="Q20" s="132" t="s">
        <v>264</v>
      </c>
      <c r="R20" s="153" t="s">
        <v>234</v>
      </c>
      <c r="S20" s="154" t="s">
        <v>143</v>
      </c>
      <c r="T20" s="153" t="s">
        <v>142</v>
      </c>
      <c r="U20" s="155" t="s">
        <v>263</v>
      </c>
      <c r="V20" s="119" t="s">
        <v>236</v>
      </c>
      <c r="W20" s="133"/>
      <c r="X20" s="118">
        <v>597070</v>
      </c>
      <c r="Y20" s="118">
        <v>597570</v>
      </c>
      <c r="Z20" s="118">
        <v>597070</v>
      </c>
      <c r="AA20" s="12"/>
      <c r="AB20" s="3"/>
    </row>
    <row r="21" spans="1:28" s="248" customFormat="1" ht="51" customHeight="1">
      <c r="A21" s="243"/>
      <c r="B21" s="244"/>
      <c r="C21" s="245"/>
      <c r="D21" s="256"/>
      <c r="E21" s="764" t="s">
        <v>262</v>
      </c>
      <c r="F21" s="765"/>
      <c r="G21" s="765"/>
      <c r="H21" s="765"/>
      <c r="I21" s="765"/>
      <c r="J21" s="766"/>
      <c r="K21" s="766"/>
      <c r="L21" s="766"/>
      <c r="M21" s="766"/>
      <c r="N21" s="767"/>
      <c r="O21" s="186">
        <v>1</v>
      </c>
      <c r="P21" s="187">
        <v>4</v>
      </c>
      <c r="Q21" s="188" t="s">
        <v>293</v>
      </c>
      <c r="R21" s="259" t="s">
        <v>293</v>
      </c>
      <c r="S21" s="260" t="s">
        <v>293</v>
      </c>
      <c r="T21" s="259" t="s">
        <v>293</v>
      </c>
      <c r="U21" s="261" t="s">
        <v>293</v>
      </c>
      <c r="V21" s="189" t="s">
        <v>293</v>
      </c>
      <c r="W21" s="190"/>
      <c r="X21" s="191">
        <f>X22</f>
        <v>3067710</v>
      </c>
      <c r="Y21" s="191">
        <f t="shared" ref="Y21:Z23" si="1">Y22</f>
        <v>3070810</v>
      </c>
      <c r="Z21" s="199">
        <f t="shared" si="1"/>
        <v>3070810</v>
      </c>
      <c r="AA21" s="246"/>
      <c r="AB21" s="247"/>
    </row>
    <row r="22" spans="1:28" ht="48.75" customHeight="1">
      <c r="A22" s="70"/>
      <c r="B22" s="130"/>
      <c r="C22" s="131"/>
      <c r="D22" s="257"/>
      <c r="E22" s="134"/>
      <c r="F22" s="743" t="s">
        <v>489</v>
      </c>
      <c r="G22" s="743"/>
      <c r="H22" s="744"/>
      <c r="I22" s="744"/>
      <c r="J22" s="744"/>
      <c r="K22" s="744"/>
      <c r="L22" s="744"/>
      <c r="M22" s="744"/>
      <c r="N22" s="745"/>
      <c r="O22" s="135">
        <v>1</v>
      </c>
      <c r="P22" s="136">
        <v>4</v>
      </c>
      <c r="Q22" s="132" t="s">
        <v>253</v>
      </c>
      <c r="R22" s="137" t="s">
        <v>249</v>
      </c>
      <c r="S22" s="138" t="s">
        <v>143</v>
      </c>
      <c r="T22" s="137" t="s">
        <v>142</v>
      </c>
      <c r="U22" s="139" t="s">
        <v>141</v>
      </c>
      <c r="V22" s="140" t="s">
        <v>293</v>
      </c>
      <c r="W22" s="133"/>
      <c r="X22" s="180">
        <f>X23</f>
        <v>3067710</v>
      </c>
      <c r="Y22" s="180">
        <f t="shared" si="1"/>
        <v>3070810</v>
      </c>
      <c r="Z22" s="181">
        <f t="shared" si="1"/>
        <v>3070810</v>
      </c>
      <c r="AA22" s="12"/>
      <c r="AB22" s="3"/>
    </row>
    <row r="23" spans="1:28" ht="29.25" customHeight="1">
      <c r="A23" s="70"/>
      <c r="B23" s="130"/>
      <c r="C23" s="131"/>
      <c r="D23" s="257"/>
      <c r="E23" s="143"/>
      <c r="F23" s="144"/>
      <c r="G23" s="145"/>
      <c r="H23" s="743" t="s">
        <v>261</v>
      </c>
      <c r="I23" s="744"/>
      <c r="J23" s="744"/>
      <c r="K23" s="744"/>
      <c r="L23" s="744"/>
      <c r="M23" s="744"/>
      <c r="N23" s="745"/>
      <c r="O23" s="135">
        <v>1</v>
      </c>
      <c r="P23" s="136">
        <v>4</v>
      </c>
      <c r="Q23" s="132" t="s">
        <v>260</v>
      </c>
      <c r="R23" s="137" t="s">
        <v>249</v>
      </c>
      <c r="S23" s="138" t="s">
        <v>143</v>
      </c>
      <c r="T23" s="137" t="s">
        <v>146</v>
      </c>
      <c r="U23" s="139" t="s">
        <v>141</v>
      </c>
      <c r="V23" s="140" t="s">
        <v>293</v>
      </c>
      <c r="W23" s="133"/>
      <c r="X23" s="180">
        <f>X24</f>
        <v>3067710</v>
      </c>
      <c r="Y23" s="180">
        <f t="shared" si="1"/>
        <v>3070810</v>
      </c>
      <c r="Z23" s="181">
        <f t="shared" si="1"/>
        <v>3070810</v>
      </c>
      <c r="AA23" s="12"/>
      <c r="AB23" s="3"/>
    </row>
    <row r="24" spans="1:28" ht="15" customHeight="1">
      <c r="A24" s="70"/>
      <c r="B24" s="130"/>
      <c r="C24" s="131"/>
      <c r="D24" s="257"/>
      <c r="E24" s="143"/>
      <c r="F24" s="156"/>
      <c r="G24" s="157"/>
      <c r="H24" s="146"/>
      <c r="I24" s="743" t="s">
        <v>296</v>
      </c>
      <c r="J24" s="744"/>
      <c r="K24" s="744"/>
      <c r="L24" s="744"/>
      <c r="M24" s="744"/>
      <c r="N24" s="745"/>
      <c r="O24" s="135">
        <v>1</v>
      </c>
      <c r="P24" s="136">
        <v>4</v>
      </c>
      <c r="Q24" s="132" t="s">
        <v>258</v>
      </c>
      <c r="R24" s="137" t="s">
        <v>249</v>
      </c>
      <c r="S24" s="138" t="s">
        <v>143</v>
      </c>
      <c r="T24" s="137" t="s">
        <v>146</v>
      </c>
      <c r="U24" s="139" t="s">
        <v>257</v>
      </c>
      <c r="V24" s="140" t="s">
        <v>293</v>
      </c>
      <c r="W24" s="133"/>
      <c r="X24" s="180">
        <f>X25+X26</f>
        <v>3067710</v>
      </c>
      <c r="Y24" s="180">
        <f>Y25+Y26</f>
        <v>3070810</v>
      </c>
      <c r="Z24" s="181">
        <f>Z25+Z26</f>
        <v>3070810</v>
      </c>
      <c r="AA24" s="12"/>
      <c r="AB24" s="3"/>
    </row>
    <row r="25" spans="1:28" ht="29.25" customHeight="1">
      <c r="A25" s="70"/>
      <c r="B25" s="130"/>
      <c r="C25" s="131"/>
      <c r="D25" s="257"/>
      <c r="E25" s="143"/>
      <c r="F25" s="156"/>
      <c r="G25" s="157"/>
      <c r="H25" s="158"/>
      <c r="I25" s="146"/>
      <c r="J25" s="775" t="s">
        <v>242</v>
      </c>
      <c r="K25" s="775"/>
      <c r="L25" s="775"/>
      <c r="M25" s="775"/>
      <c r="N25" s="776"/>
      <c r="O25" s="135">
        <v>1</v>
      </c>
      <c r="P25" s="136">
        <v>4</v>
      </c>
      <c r="Q25" s="132" t="s">
        <v>258</v>
      </c>
      <c r="R25" s="137" t="s">
        <v>249</v>
      </c>
      <c r="S25" s="138" t="s">
        <v>143</v>
      </c>
      <c r="T25" s="137" t="s">
        <v>146</v>
      </c>
      <c r="U25" s="139" t="s">
        <v>257</v>
      </c>
      <c r="V25" s="140" t="s">
        <v>236</v>
      </c>
      <c r="W25" s="133"/>
      <c r="X25" s="178">
        <v>1891676</v>
      </c>
      <c r="Y25" s="178">
        <v>1891676</v>
      </c>
      <c r="Z25" s="178">
        <v>1891676</v>
      </c>
      <c r="AA25" s="12"/>
      <c r="AB25" s="3"/>
    </row>
    <row r="26" spans="1:28" ht="29.25" customHeight="1">
      <c r="A26" s="70"/>
      <c r="B26" s="130"/>
      <c r="C26" s="131"/>
      <c r="D26" s="262"/>
      <c r="E26" s="147"/>
      <c r="F26" s="148"/>
      <c r="G26" s="149"/>
      <c r="H26" s="150"/>
      <c r="I26" s="150"/>
      <c r="J26" s="748" t="s">
        <v>187</v>
      </c>
      <c r="K26" s="748"/>
      <c r="L26" s="748"/>
      <c r="M26" s="748"/>
      <c r="N26" s="749"/>
      <c r="O26" s="84">
        <v>1</v>
      </c>
      <c r="P26" s="85">
        <v>4</v>
      </c>
      <c r="Q26" s="132" t="s">
        <v>258</v>
      </c>
      <c r="R26" s="153" t="s">
        <v>249</v>
      </c>
      <c r="S26" s="154" t="s">
        <v>143</v>
      </c>
      <c r="T26" s="153" t="s">
        <v>146</v>
      </c>
      <c r="U26" s="155" t="s">
        <v>257</v>
      </c>
      <c r="V26" s="119" t="s">
        <v>183</v>
      </c>
      <c r="W26" s="133"/>
      <c r="X26" s="118">
        <v>1176034</v>
      </c>
      <c r="Y26" s="118">
        <v>1179134</v>
      </c>
      <c r="Z26" s="177">
        <v>1179134</v>
      </c>
      <c r="AA26" s="12"/>
      <c r="AB26" s="3"/>
    </row>
    <row r="27" spans="1:28" ht="29.25" customHeight="1">
      <c r="A27" s="70"/>
      <c r="B27" s="130"/>
      <c r="C27" s="131"/>
      <c r="D27" s="262"/>
      <c r="E27" s="147"/>
      <c r="F27" s="148"/>
      <c r="G27" s="149"/>
      <c r="H27" s="150"/>
      <c r="I27" s="150"/>
      <c r="J27" s="586"/>
      <c r="K27" s="586"/>
      <c r="L27" s="586"/>
      <c r="M27" s="594" t="s">
        <v>116</v>
      </c>
      <c r="N27" s="587"/>
      <c r="O27" s="600">
        <v>1</v>
      </c>
      <c r="P27" s="601">
        <v>13</v>
      </c>
      <c r="Q27" s="132"/>
      <c r="R27" s="404"/>
      <c r="S27" s="405"/>
      <c r="T27" s="404"/>
      <c r="U27" s="406"/>
      <c r="V27" s="166"/>
      <c r="W27" s="133"/>
      <c r="X27" s="598">
        <f>X28</f>
        <v>2509620</v>
      </c>
      <c r="Y27" s="598">
        <f>Y28</f>
        <v>2509620</v>
      </c>
      <c r="Z27" s="598">
        <f>Z28</f>
        <v>2509620</v>
      </c>
      <c r="AA27" s="12"/>
      <c r="AB27" s="3"/>
    </row>
    <row r="28" spans="1:28" ht="54" customHeight="1">
      <c r="A28" s="70"/>
      <c r="B28" s="130"/>
      <c r="C28" s="131"/>
      <c r="D28" s="262"/>
      <c r="E28" s="147"/>
      <c r="F28" s="148"/>
      <c r="G28" s="149"/>
      <c r="H28" s="150"/>
      <c r="I28" s="150"/>
      <c r="J28" s="586"/>
      <c r="K28" s="586"/>
      <c r="L28" s="586"/>
      <c r="M28" s="586" t="s">
        <v>464</v>
      </c>
      <c r="N28" s="587"/>
      <c r="O28" s="411">
        <v>1</v>
      </c>
      <c r="P28" s="412">
        <v>13</v>
      </c>
      <c r="Q28" s="132"/>
      <c r="R28" s="413">
        <v>86</v>
      </c>
      <c r="S28" s="414">
        <v>0</v>
      </c>
      <c r="T28" s="413">
        <v>0</v>
      </c>
      <c r="U28" s="415">
        <v>0</v>
      </c>
      <c r="V28" s="119"/>
      <c r="W28" s="133"/>
      <c r="X28" s="588">
        <f>X29+X30+X31+X32+X33</f>
        <v>2509620</v>
      </c>
      <c r="Y28" s="588">
        <f>Y29+Y30+Y31+Y32+Y33</f>
        <v>2509620</v>
      </c>
      <c r="Z28" s="588">
        <f>Z29+Z30+Z31+Z32+Z33</f>
        <v>2509620</v>
      </c>
      <c r="AA28" s="12"/>
      <c r="AB28" s="3"/>
    </row>
    <row r="29" spans="1:28" ht="29.25" customHeight="1">
      <c r="A29" s="70"/>
      <c r="B29" s="130"/>
      <c r="C29" s="131"/>
      <c r="D29" s="262"/>
      <c r="E29" s="147"/>
      <c r="F29" s="148"/>
      <c r="G29" s="149"/>
      <c r="H29" s="150"/>
      <c r="I29" s="150"/>
      <c r="J29" s="586"/>
      <c r="K29" s="586"/>
      <c r="L29" s="586"/>
      <c r="M29" s="586" t="s">
        <v>134</v>
      </c>
      <c r="N29" s="587"/>
      <c r="O29" s="411">
        <v>1</v>
      </c>
      <c r="P29" s="412">
        <v>13</v>
      </c>
      <c r="Q29" s="132"/>
      <c r="R29" s="413">
        <v>86</v>
      </c>
      <c r="S29" s="414">
        <v>0</v>
      </c>
      <c r="T29" s="413">
        <v>37</v>
      </c>
      <c r="U29" s="415">
        <v>3</v>
      </c>
      <c r="V29" s="166">
        <v>110</v>
      </c>
      <c r="W29" s="133"/>
      <c r="X29" s="419">
        <v>2301313</v>
      </c>
      <c r="Y29" s="419">
        <v>2301313</v>
      </c>
      <c r="Z29" s="419">
        <v>2301313</v>
      </c>
      <c r="AA29" s="12"/>
      <c r="AB29" s="3"/>
    </row>
    <row r="30" spans="1:28" ht="29.25" customHeight="1">
      <c r="A30" s="70"/>
      <c r="B30" s="130"/>
      <c r="C30" s="131"/>
      <c r="D30" s="262"/>
      <c r="E30" s="147"/>
      <c r="F30" s="148"/>
      <c r="G30" s="149"/>
      <c r="H30" s="150"/>
      <c r="I30" s="150"/>
      <c r="J30" s="586"/>
      <c r="K30" s="586"/>
      <c r="L30" s="586"/>
      <c r="M30" s="152" t="s">
        <v>187</v>
      </c>
      <c r="N30" s="587"/>
      <c r="O30" s="411">
        <v>1</v>
      </c>
      <c r="P30" s="412">
        <v>13</v>
      </c>
      <c r="Q30" s="132"/>
      <c r="R30" s="413">
        <v>86</v>
      </c>
      <c r="S30" s="414">
        <v>0</v>
      </c>
      <c r="T30" s="413">
        <v>37</v>
      </c>
      <c r="U30" s="415">
        <v>3</v>
      </c>
      <c r="V30" s="166">
        <v>240</v>
      </c>
      <c r="W30" s="133"/>
      <c r="X30" s="419">
        <v>195307</v>
      </c>
      <c r="Y30" s="419">
        <v>195307</v>
      </c>
      <c r="Z30" s="419">
        <v>195307</v>
      </c>
      <c r="AA30" s="12"/>
      <c r="AB30" s="3"/>
    </row>
    <row r="31" spans="1:28" ht="29.25" customHeight="1">
      <c r="A31" s="70"/>
      <c r="B31" s="130"/>
      <c r="C31" s="131"/>
      <c r="D31" s="262"/>
      <c r="E31" s="147"/>
      <c r="F31" s="148"/>
      <c r="G31" s="149"/>
      <c r="H31" s="150"/>
      <c r="I31" s="150"/>
      <c r="J31" s="586"/>
      <c r="K31" s="586"/>
      <c r="L31" s="586"/>
      <c r="M31" s="152" t="s">
        <v>135</v>
      </c>
      <c r="N31" s="587"/>
      <c r="O31" s="411">
        <v>1</v>
      </c>
      <c r="P31" s="412">
        <v>13</v>
      </c>
      <c r="Q31" s="132"/>
      <c r="R31" s="413">
        <v>86</v>
      </c>
      <c r="S31" s="414">
        <v>0</v>
      </c>
      <c r="T31" s="413">
        <v>37</v>
      </c>
      <c r="U31" s="415">
        <v>3</v>
      </c>
      <c r="V31" s="418">
        <v>850</v>
      </c>
      <c r="W31" s="133"/>
      <c r="X31" s="419">
        <v>5000</v>
      </c>
      <c r="Y31" s="419">
        <v>5000</v>
      </c>
      <c r="Z31" s="419">
        <v>5000</v>
      </c>
      <c r="AA31" s="12"/>
      <c r="AB31" s="3"/>
    </row>
    <row r="32" spans="1:28" ht="29.25" customHeight="1">
      <c r="A32" s="70"/>
      <c r="B32" s="130"/>
      <c r="C32" s="131"/>
      <c r="D32" s="262"/>
      <c r="E32" s="147"/>
      <c r="F32" s="148"/>
      <c r="G32" s="149"/>
      <c r="H32" s="150"/>
      <c r="I32" s="150"/>
      <c r="J32" s="586"/>
      <c r="K32" s="586"/>
      <c r="L32" s="586"/>
      <c r="M32" s="152" t="s">
        <v>135</v>
      </c>
      <c r="N32" s="587"/>
      <c r="O32" s="411">
        <v>1</v>
      </c>
      <c r="P32" s="412">
        <v>13</v>
      </c>
      <c r="Q32" s="132"/>
      <c r="R32" s="413">
        <v>75</v>
      </c>
      <c r="S32" s="414" t="s">
        <v>143</v>
      </c>
      <c r="T32" s="413">
        <v>0</v>
      </c>
      <c r="U32" s="415">
        <v>90004</v>
      </c>
      <c r="V32" s="418">
        <v>850</v>
      </c>
      <c r="W32" s="133"/>
      <c r="X32" s="588">
        <v>3000</v>
      </c>
      <c r="Y32" s="588">
        <v>3000</v>
      </c>
      <c r="Z32" s="589">
        <v>3000</v>
      </c>
      <c r="AA32" s="12"/>
      <c r="AB32" s="3"/>
    </row>
    <row r="33" spans="1:28" ht="29.25" customHeight="1">
      <c r="A33" s="70"/>
      <c r="B33" s="130"/>
      <c r="C33" s="131"/>
      <c r="D33" s="262"/>
      <c r="E33" s="147"/>
      <c r="F33" s="148"/>
      <c r="G33" s="149"/>
      <c r="H33" s="150"/>
      <c r="I33" s="150"/>
      <c r="J33" s="586"/>
      <c r="K33" s="586"/>
      <c r="L33" s="586"/>
      <c r="M33" s="586" t="s">
        <v>135</v>
      </c>
      <c r="N33" s="587"/>
      <c r="O33" s="411">
        <v>1</v>
      </c>
      <c r="P33" s="412">
        <v>13</v>
      </c>
      <c r="Q33" s="132"/>
      <c r="R33" s="413">
        <v>75</v>
      </c>
      <c r="S33" s="414" t="s">
        <v>143</v>
      </c>
      <c r="T33" s="413">
        <v>0</v>
      </c>
      <c r="U33" s="415">
        <v>90010</v>
      </c>
      <c r="V33" s="166">
        <v>850</v>
      </c>
      <c r="W33" s="133"/>
      <c r="X33" s="419">
        <v>5000</v>
      </c>
      <c r="Y33" s="419">
        <v>5000</v>
      </c>
      <c r="Z33" s="419">
        <v>5000</v>
      </c>
      <c r="AA33" s="12"/>
      <c r="AB33" s="3"/>
    </row>
    <row r="34" spans="1:28" ht="15" customHeight="1">
      <c r="A34" s="70"/>
      <c r="B34" s="130"/>
      <c r="C34" s="131"/>
      <c r="D34" s="774" t="s">
        <v>256</v>
      </c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159">
        <v>2</v>
      </c>
      <c r="P34" s="160" t="s">
        <v>293</v>
      </c>
      <c r="Q34" s="132" t="s">
        <v>293</v>
      </c>
      <c r="R34" s="263" t="s">
        <v>293</v>
      </c>
      <c r="S34" s="264" t="s">
        <v>293</v>
      </c>
      <c r="T34" s="263" t="s">
        <v>293</v>
      </c>
      <c r="U34" s="265" t="s">
        <v>293</v>
      </c>
      <c r="V34" s="573" t="s">
        <v>293</v>
      </c>
      <c r="W34" s="133"/>
      <c r="X34" s="182">
        <f>X35</f>
        <v>169041</v>
      </c>
      <c r="Y34" s="182">
        <f t="shared" ref="Y34:Z37" si="2">Y35</f>
        <v>169041</v>
      </c>
      <c r="Z34" s="183">
        <f t="shared" si="2"/>
        <v>169041</v>
      </c>
      <c r="AA34" s="12"/>
      <c r="AB34" s="3"/>
    </row>
    <row r="35" spans="1:28" ht="15" customHeight="1">
      <c r="A35" s="70"/>
      <c r="B35" s="130"/>
      <c r="C35" s="131"/>
      <c r="D35" s="257"/>
      <c r="E35" s="764" t="s">
        <v>255</v>
      </c>
      <c r="F35" s="765"/>
      <c r="G35" s="765"/>
      <c r="H35" s="765"/>
      <c r="I35" s="765"/>
      <c r="J35" s="765"/>
      <c r="K35" s="765"/>
      <c r="L35" s="765"/>
      <c r="M35" s="765"/>
      <c r="N35" s="770"/>
      <c r="O35" s="192">
        <v>2</v>
      </c>
      <c r="P35" s="193">
        <v>3</v>
      </c>
      <c r="Q35" s="188" t="s">
        <v>293</v>
      </c>
      <c r="R35" s="194" t="s">
        <v>293</v>
      </c>
      <c r="S35" s="195" t="s">
        <v>293</v>
      </c>
      <c r="T35" s="194" t="s">
        <v>293</v>
      </c>
      <c r="U35" s="196" t="s">
        <v>293</v>
      </c>
      <c r="V35" s="197" t="s">
        <v>293</v>
      </c>
      <c r="W35" s="190"/>
      <c r="X35" s="198">
        <f>X36</f>
        <v>169041</v>
      </c>
      <c r="Y35" s="198">
        <f t="shared" si="2"/>
        <v>169041</v>
      </c>
      <c r="Z35" s="200">
        <f t="shared" si="2"/>
        <v>169041</v>
      </c>
      <c r="AA35" s="12"/>
      <c r="AB35" s="3"/>
    </row>
    <row r="36" spans="1:28" ht="45.75" customHeight="1">
      <c r="A36" s="70"/>
      <c r="B36" s="130"/>
      <c r="C36" s="131"/>
      <c r="D36" s="257"/>
      <c r="E36" s="134"/>
      <c r="F36" s="743" t="s">
        <v>254</v>
      </c>
      <c r="G36" s="743"/>
      <c r="H36" s="744"/>
      <c r="I36" s="744"/>
      <c r="J36" s="744"/>
      <c r="K36" s="744"/>
      <c r="L36" s="744"/>
      <c r="M36" s="744"/>
      <c r="N36" s="745"/>
      <c r="O36" s="135">
        <v>2</v>
      </c>
      <c r="P36" s="136">
        <v>3</v>
      </c>
      <c r="Q36" s="132" t="s">
        <v>253</v>
      </c>
      <c r="R36" s="137" t="s">
        <v>249</v>
      </c>
      <c r="S36" s="138" t="s">
        <v>143</v>
      </c>
      <c r="T36" s="137" t="s">
        <v>142</v>
      </c>
      <c r="U36" s="139" t="s">
        <v>141</v>
      </c>
      <c r="V36" s="140" t="s">
        <v>293</v>
      </c>
      <c r="W36" s="133"/>
      <c r="X36" s="180">
        <f>X37</f>
        <v>169041</v>
      </c>
      <c r="Y36" s="180">
        <f t="shared" si="2"/>
        <v>169041</v>
      </c>
      <c r="Z36" s="181">
        <f t="shared" si="2"/>
        <v>169041</v>
      </c>
      <c r="AA36" s="12"/>
      <c r="AB36" s="3"/>
    </row>
    <row r="37" spans="1:28" ht="29.25" customHeight="1">
      <c r="A37" s="70"/>
      <c r="B37" s="130"/>
      <c r="C37" s="131"/>
      <c r="D37" s="257"/>
      <c r="E37" s="143"/>
      <c r="F37" s="144"/>
      <c r="G37" s="145"/>
      <c r="H37" s="743" t="s">
        <v>252</v>
      </c>
      <c r="I37" s="744"/>
      <c r="J37" s="744"/>
      <c r="K37" s="744"/>
      <c r="L37" s="744"/>
      <c r="M37" s="744"/>
      <c r="N37" s="745"/>
      <c r="O37" s="135">
        <v>2</v>
      </c>
      <c r="P37" s="136">
        <v>3</v>
      </c>
      <c r="Q37" s="132" t="s">
        <v>251</v>
      </c>
      <c r="R37" s="137" t="s">
        <v>249</v>
      </c>
      <c r="S37" s="138" t="s">
        <v>143</v>
      </c>
      <c r="T37" s="137" t="s">
        <v>248</v>
      </c>
      <c r="U37" s="139" t="s">
        <v>141</v>
      </c>
      <c r="V37" s="140" t="s">
        <v>293</v>
      </c>
      <c r="W37" s="133"/>
      <c r="X37" s="180">
        <f>X38</f>
        <v>169041</v>
      </c>
      <c r="Y37" s="180">
        <f t="shared" si="2"/>
        <v>169041</v>
      </c>
      <c r="Z37" s="181">
        <f t="shared" si="2"/>
        <v>169041</v>
      </c>
      <c r="AA37" s="12"/>
      <c r="AB37" s="3"/>
    </row>
    <row r="38" spans="1:28" ht="29.25" customHeight="1">
      <c r="A38" s="70"/>
      <c r="B38" s="130"/>
      <c r="C38" s="131"/>
      <c r="D38" s="257"/>
      <c r="E38" s="143"/>
      <c r="F38" s="156"/>
      <c r="G38" s="157"/>
      <c r="H38" s="146"/>
      <c r="I38" s="743" t="s">
        <v>297</v>
      </c>
      <c r="J38" s="744"/>
      <c r="K38" s="744"/>
      <c r="L38" s="744"/>
      <c r="M38" s="744"/>
      <c r="N38" s="745"/>
      <c r="O38" s="135">
        <v>2</v>
      </c>
      <c r="P38" s="136">
        <v>3</v>
      </c>
      <c r="Q38" s="132" t="s">
        <v>250</v>
      </c>
      <c r="R38" s="137" t="s">
        <v>249</v>
      </c>
      <c r="S38" s="138" t="s">
        <v>143</v>
      </c>
      <c r="T38" s="137" t="s">
        <v>248</v>
      </c>
      <c r="U38" s="139" t="s">
        <v>247</v>
      </c>
      <c r="V38" s="140" t="s">
        <v>293</v>
      </c>
      <c r="W38" s="133"/>
      <c r="X38" s="180">
        <f>X40+X39</f>
        <v>169041</v>
      </c>
      <c r="Y38" s="180">
        <f>Y40+Y39</f>
        <v>169041</v>
      </c>
      <c r="Z38" s="181">
        <f>Z40+Z39</f>
        <v>169041</v>
      </c>
      <c r="AA38" s="12"/>
      <c r="AB38" s="3"/>
    </row>
    <row r="39" spans="1:28" ht="29.25" customHeight="1">
      <c r="A39" s="70"/>
      <c r="B39" s="130"/>
      <c r="C39" s="131"/>
      <c r="D39" s="257"/>
      <c r="E39" s="143"/>
      <c r="F39" s="156"/>
      <c r="G39" s="157"/>
      <c r="H39" s="158"/>
      <c r="I39" s="146"/>
      <c r="J39" s="775" t="s">
        <v>242</v>
      </c>
      <c r="K39" s="775"/>
      <c r="L39" s="775"/>
      <c r="M39" s="775"/>
      <c r="N39" s="776"/>
      <c r="O39" s="135">
        <v>2</v>
      </c>
      <c r="P39" s="136">
        <v>3</v>
      </c>
      <c r="Q39" s="132" t="s">
        <v>250</v>
      </c>
      <c r="R39" s="137" t="s">
        <v>249</v>
      </c>
      <c r="S39" s="138" t="s">
        <v>143</v>
      </c>
      <c r="T39" s="137" t="s">
        <v>248</v>
      </c>
      <c r="U39" s="139" t="s">
        <v>247</v>
      </c>
      <c r="V39" s="140" t="s">
        <v>236</v>
      </c>
      <c r="W39" s="133"/>
      <c r="X39" s="419">
        <v>155232</v>
      </c>
      <c r="Y39" s="419">
        <v>155232</v>
      </c>
      <c r="Z39" s="419">
        <v>155232</v>
      </c>
      <c r="AA39" s="12"/>
      <c r="AB39" s="3"/>
    </row>
    <row r="40" spans="1:28" ht="29.25" customHeight="1">
      <c r="A40" s="70"/>
      <c r="B40" s="130"/>
      <c r="C40" s="131"/>
      <c r="D40" s="262"/>
      <c r="E40" s="147"/>
      <c r="F40" s="148"/>
      <c r="G40" s="149"/>
      <c r="H40" s="150"/>
      <c r="I40" s="150"/>
      <c r="J40" s="748" t="s">
        <v>187</v>
      </c>
      <c r="K40" s="748"/>
      <c r="L40" s="748"/>
      <c r="M40" s="748"/>
      <c r="N40" s="749"/>
      <c r="O40" s="84">
        <v>2</v>
      </c>
      <c r="P40" s="85">
        <v>3</v>
      </c>
      <c r="Q40" s="132" t="s">
        <v>250</v>
      </c>
      <c r="R40" s="153" t="s">
        <v>249</v>
      </c>
      <c r="S40" s="154" t="s">
        <v>143</v>
      </c>
      <c r="T40" s="153" t="s">
        <v>248</v>
      </c>
      <c r="U40" s="155" t="s">
        <v>247</v>
      </c>
      <c r="V40" s="119" t="s">
        <v>183</v>
      </c>
      <c r="W40" s="133"/>
      <c r="X40" s="419">
        <v>13809</v>
      </c>
      <c r="Y40" s="419">
        <v>13809</v>
      </c>
      <c r="Z40" s="419">
        <v>13809</v>
      </c>
      <c r="AA40" s="12"/>
      <c r="AB40" s="3"/>
    </row>
    <row r="41" spans="1:28" ht="29.25" customHeight="1">
      <c r="A41" s="70"/>
      <c r="B41" s="130"/>
      <c r="C41" s="131"/>
      <c r="D41" s="750" t="s">
        <v>246</v>
      </c>
      <c r="E41" s="751"/>
      <c r="F41" s="751"/>
      <c r="G41" s="751"/>
      <c r="H41" s="751"/>
      <c r="I41" s="751"/>
      <c r="J41" s="752"/>
      <c r="K41" s="752"/>
      <c r="L41" s="752"/>
      <c r="M41" s="752"/>
      <c r="N41" s="753"/>
      <c r="O41" s="159">
        <v>3</v>
      </c>
      <c r="P41" s="160" t="s">
        <v>293</v>
      </c>
      <c r="Q41" s="132" t="s">
        <v>293</v>
      </c>
      <c r="R41" s="263" t="s">
        <v>293</v>
      </c>
      <c r="S41" s="264" t="s">
        <v>293</v>
      </c>
      <c r="T41" s="263" t="s">
        <v>293</v>
      </c>
      <c r="U41" s="265" t="s">
        <v>293</v>
      </c>
      <c r="V41" s="161" t="s">
        <v>293</v>
      </c>
      <c r="W41" s="133"/>
      <c r="X41" s="182">
        <f>X42+X49</f>
        <v>51400</v>
      </c>
      <c r="Y41" s="182">
        <f>Y42+Y49</f>
        <v>51400</v>
      </c>
      <c r="Z41" s="183">
        <f>Z42+Z49</f>
        <v>51400</v>
      </c>
      <c r="AA41" s="12"/>
      <c r="AB41" s="3"/>
    </row>
    <row r="42" spans="1:28" ht="15" customHeight="1">
      <c r="A42" s="70"/>
      <c r="B42" s="130"/>
      <c r="C42" s="131"/>
      <c r="D42" s="257"/>
      <c r="E42" s="771" t="s">
        <v>245</v>
      </c>
      <c r="F42" s="772"/>
      <c r="G42" s="772"/>
      <c r="H42" s="772"/>
      <c r="I42" s="772"/>
      <c r="J42" s="772"/>
      <c r="K42" s="772"/>
      <c r="L42" s="772"/>
      <c r="M42" s="772"/>
      <c r="N42" s="773"/>
      <c r="O42" s="233">
        <v>3</v>
      </c>
      <c r="P42" s="234">
        <v>4</v>
      </c>
      <c r="Q42" s="235" t="s">
        <v>293</v>
      </c>
      <c r="R42" s="236" t="s">
        <v>293</v>
      </c>
      <c r="S42" s="237" t="s">
        <v>293</v>
      </c>
      <c r="T42" s="236" t="s">
        <v>293</v>
      </c>
      <c r="U42" s="238" t="s">
        <v>293</v>
      </c>
      <c r="V42" s="239" t="s">
        <v>293</v>
      </c>
      <c r="W42" s="240"/>
      <c r="X42" s="241">
        <f t="shared" ref="X42:Z43" si="3">X43</f>
        <v>31400</v>
      </c>
      <c r="Y42" s="241">
        <f t="shared" si="3"/>
        <v>31400</v>
      </c>
      <c r="Z42" s="242">
        <f t="shared" si="3"/>
        <v>31400</v>
      </c>
      <c r="AA42" s="12"/>
      <c r="AB42" s="3"/>
    </row>
    <row r="43" spans="1:28" ht="15" customHeight="1">
      <c r="A43" s="70"/>
      <c r="B43" s="130"/>
      <c r="C43" s="131"/>
      <c r="D43" s="257"/>
      <c r="E43" s="227"/>
      <c r="F43" s="761" t="s">
        <v>244</v>
      </c>
      <c r="G43" s="761"/>
      <c r="H43" s="761"/>
      <c r="I43" s="762"/>
      <c r="J43" s="762"/>
      <c r="K43" s="762"/>
      <c r="L43" s="762"/>
      <c r="M43" s="762"/>
      <c r="N43" s="763"/>
      <c r="O43" s="223">
        <v>3</v>
      </c>
      <c r="P43" s="222">
        <v>4</v>
      </c>
      <c r="Q43" s="208" t="s">
        <v>243</v>
      </c>
      <c r="R43" s="220" t="s">
        <v>234</v>
      </c>
      <c r="S43" s="221" t="s">
        <v>143</v>
      </c>
      <c r="T43" s="220" t="s">
        <v>142</v>
      </c>
      <c r="U43" s="219" t="s">
        <v>141</v>
      </c>
      <c r="V43" s="218" t="s">
        <v>293</v>
      </c>
      <c r="W43" s="203"/>
      <c r="X43" s="217">
        <f t="shared" si="3"/>
        <v>31400</v>
      </c>
      <c r="Y43" s="217">
        <f t="shared" si="3"/>
        <v>31400</v>
      </c>
      <c r="Z43" s="216">
        <f t="shared" si="3"/>
        <v>31400</v>
      </c>
      <c r="AA43" s="12"/>
      <c r="AB43" s="3"/>
    </row>
    <row r="44" spans="1:28" ht="15" customHeight="1">
      <c r="A44" s="70"/>
      <c r="B44" s="130"/>
      <c r="C44" s="131"/>
      <c r="D44" s="257"/>
      <c r="E44" s="215"/>
      <c r="F44" s="230"/>
      <c r="G44" s="226"/>
      <c r="H44" s="211"/>
      <c r="I44" s="761" t="s">
        <v>283</v>
      </c>
      <c r="J44" s="762"/>
      <c r="K44" s="762"/>
      <c r="L44" s="762"/>
      <c r="M44" s="762"/>
      <c r="N44" s="763"/>
      <c r="O44" s="223">
        <v>3</v>
      </c>
      <c r="P44" s="222">
        <v>4</v>
      </c>
      <c r="Q44" s="208" t="s">
        <v>299</v>
      </c>
      <c r="R44" s="220" t="s">
        <v>234</v>
      </c>
      <c r="S44" s="221" t="s">
        <v>143</v>
      </c>
      <c r="T44" s="220" t="s">
        <v>142</v>
      </c>
      <c r="U44" s="219" t="s">
        <v>300</v>
      </c>
      <c r="V44" s="218" t="s">
        <v>293</v>
      </c>
      <c r="W44" s="203"/>
      <c r="X44" s="217">
        <f>X45+X46</f>
        <v>31400</v>
      </c>
      <c r="Y44" s="217">
        <f>Y45+Y46</f>
        <v>31400</v>
      </c>
      <c r="Z44" s="216">
        <f>Z45+Z46</f>
        <v>31400</v>
      </c>
      <c r="AA44" s="12"/>
      <c r="AB44" s="3"/>
    </row>
    <row r="45" spans="1:28" ht="29.25" customHeight="1">
      <c r="A45" s="70"/>
      <c r="B45" s="130"/>
      <c r="C45" s="131"/>
      <c r="D45" s="257"/>
      <c r="E45" s="215"/>
      <c r="F45" s="214"/>
      <c r="G45" s="213"/>
      <c r="H45" s="212"/>
      <c r="I45" s="211"/>
      <c r="J45" s="757" t="s">
        <v>242</v>
      </c>
      <c r="K45" s="757"/>
      <c r="L45" s="757"/>
      <c r="M45" s="757"/>
      <c r="N45" s="758"/>
      <c r="O45" s="223">
        <v>3</v>
      </c>
      <c r="P45" s="222">
        <v>4</v>
      </c>
      <c r="Q45" s="208" t="s">
        <v>299</v>
      </c>
      <c r="R45" s="220" t="s">
        <v>234</v>
      </c>
      <c r="S45" s="221" t="s">
        <v>143</v>
      </c>
      <c r="T45" s="220" t="s">
        <v>142</v>
      </c>
      <c r="U45" s="219" t="s">
        <v>300</v>
      </c>
      <c r="V45" s="218" t="s">
        <v>236</v>
      </c>
      <c r="W45" s="203"/>
      <c r="X45" s="231">
        <v>0</v>
      </c>
      <c r="Y45" s="231">
        <v>0</v>
      </c>
      <c r="Z45" s="232">
        <v>0</v>
      </c>
      <c r="AA45" s="12"/>
      <c r="AB45" s="3"/>
    </row>
    <row r="46" spans="1:28" ht="29.25" customHeight="1">
      <c r="A46" s="70"/>
      <c r="B46" s="130"/>
      <c r="C46" s="131"/>
      <c r="D46" s="262"/>
      <c r="E46" s="228"/>
      <c r="F46" s="225"/>
      <c r="G46" s="229"/>
      <c r="H46" s="224"/>
      <c r="I46" s="224"/>
      <c r="J46" s="759" t="s">
        <v>187</v>
      </c>
      <c r="K46" s="759"/>
      <c r="L46" s="759"/>
      <c r="M46" s="759"/>
      <c r="N46" s="760"/>
      <c r="O46" s="210">
        <v>3</v>
      </c>
      <c r="P46" s="209">
        <v>4</v>
      </c>
      <c r="Q46" s="208" t="s">
        <v>299</v>
      </c>
      <c r="R46" s="206" t="s">
        <v>234</v>
      </c>
      <c r="S46" s="207" t="s">
        <v>143</v>
      </c>
      <c r="T46" s="206" t="s">
        <v>142</v>
      </c>
      <c r="U46" s="205" t="s">
        <v>300</v>
      </c>
      <c r="V46" s="204" t="s">
        <v>183</v>
      </c>
      <c r="W46" s="203"/>
      <c r="X46" s="528">
        <v>31400</v>
      </c>
      <c r="Y46" s="528">
        <v>31400</v>
      </c>
      <c r="Z46" s="528">
        <v>31400</v>
      </c>
      <c r="AA46" s="12"/>
      <c r="AB46" s="3"/>
    </row>
    <row r="47" spans="1:28" ht="29.25" customHeight="1">
      <c r="A47" s="70"/>
      <c r="B47" s="130"/>
      <c r="C47" s="131"/>
      <c r="D47" s="262"/>
      <c r="E47" s="228"/>
      <c r="F47" s="225"/>
      <c r="G47" s="229"/>
      <c r="H47" s="224"/>
      <c r="I47" s="224"/>
      <c r="J47" s="590"/>
      <c r="K47" s="590"/>
      <c r="L47" s="590"/>
      <c r="M47" s="603" t="s">
        <v>467</v>
      </c>
      <c r="N47" s="591"/>
      <c r="O47" s="604">
        <v>3</v>
      </c>
      <c r="P47" s="605">
        <v>10</v>
      </c>
      <c r="Q47" s="208"/>
      <c r="R47" s="413"/>
      <c r="S47" s="414"/>
      <c r="T47" s="413"/>
      <c r="U47" s="415"/>
      <c r="V47" s="204"/>
      <c r="W47" s="203"/>
      <c r="X47" s="606">
        <f>X49</f>
        <v>20000</v>
      </c>
      <c r="Y47" s="606">
        <f>Y49</f>
        <v>20000</v>
      </c>
      <c r="Z47" s="606">
        <f>Z49</f>
        <v>20000</v>
      </c>
      <c r="AA47" s="12"/>
      <c r="AB47" s="3"/>
    </row>
    <row r="48" spans="1:28" ht="29.25" customHeight="1">
      <c r="A48" s="70"/>
      <c r="B48" s="130"/>
      <c r="C48" s="131"/>
      <c r="D48" s="262"/>
      <c r="E48" s="228"/>
      <c r="F48" s="225"/>
      <c r="G48" s="229"/>
      <c r="H48" s="224"/>
      <c r="I48" s="224"/>
      <c r="J48" s="590"/>
      <c r="K48" s="590"/>
      <c r="L48" s="590"/>
      <c r="M48" s="603"/>
      <c r="N48" s="591"/>
      <c r="O48" s="649">
        <v>3</v>
      </c>
      <c r="P48" s="650">
        <v>10</v>
      </c>
      <c r="Q48" s="640"/>
      <c r="R48" s="413">
        <v>85</v>
      </c>
      <c r="S48" s="414">
        <v>0</v>
      </c>
      <c r="T48" s="413">
        <v>0</v>
      </c>
      <c r="U48" s="415">
        <v>0</v>
      </c>
      <c r="V48" s="641"/>
      <c r="W48" s="642"/>
      <c r="X48" s="643">
        <v>20000</v>
      </c>
      <c r="Y48" s="643">
        <v>20000</v>
      </c>
      <c r="Z48" s="622">
        <v>20000</v>
      </c>
      <c r="AA48" s="12"/>
      <c r="AB48" s="3"/>
    </row>
    <row r="49" spans="1:28" ht="29.25" customHeight="1">
      <c r="A49" s="70"/>
      <c r="B49" s="130"/>
      <c r="C49" s="131"/>
      <c r="D49" s="262"/>
      <c r="E49" s="228"/>
      <c r="F49" s="225"/>
      <c r="G49" s="229"/>
      <c r="H49" s="224"/>
      <c r="I49" s="224"/>
      <c r="J49" s="590"/>
      <c r="K49" s="590"/>
      <c r="L49" s="590"/>
      <c r="M49" s="590" t="s">
        <v>466</v>
      </c>
      <c r="N49" s="591"/>
      <c r="O49" s="223">
        <v>3</v>
      </c>
      <c r="P49" s="222">
        <v>10</v>
      </c>
      <c r="Q49" s="640" t="s">
        <v>299</v>
      </c>
      <c r="R49" s="534">
        <v>85</v>
      </c>
      <c r="S49" s="535">
        <v>9</v>
      </c>
      <c r="T49" s="534">
        <v>2</v>
      </c>
      <c r="U49" s="621">
        <v>90053</v>
      </c>
      <c r="V49" s="641"/>
      <c r="W49" s="642"/>
      <c r="X49" s="643">
        <v>20000</v>
      </c>
      <c r="Y49" s="643">
        <v>20000</v>
      </c>
      <c r="Z49" s="622">
        <v>20000</v>
      </c>
      <c r="AA49" s="12"/>
      <c r="AB49" s="3"/>
    </row>
    <row r="50" spans="1:28" ht="29.25" customHeight="1">
      <c r="A50" s="70"/>
      <c r="B50" s="130"/>
      <c r="C50" s="131"/>
      <c r="D50" s="262"/>
      <c r="E50" s="228"/>
      <c r="F50" s="225"/>
      <c r="G50" s="229"/>
      <c r="H50" s="224"/>
      <c r="I50" s="224"/>
      <c r="J50" s="590"/>
      <c r="K50" s="590"/>
      <c r="L50" s="590"/>
      <c r="M50" s="592" t="s">
        <v>187</v>
      </c>
      <c r="N50" s="591"/>
      <c r="O50" s="210">
        <v>3</v>
      </c>
      <c r="P50" s="209">
        <v>10</v>
      </c>
      <c r="Q50" s="208" t="s">
        <v>299</v>
      </c>
      <c r="R50" s="413">
        <v>85</v>
      </c>
      <c r="S50" s="414">
        <v>9</v>
      </c>
      <c r="T50" s="413">
        <v>2</v>
      </c>
      <c r="U50" s="415">
        <v>90053</v>
      </c>
      <c r="V50" s="204">
        <v>240</v>
      </c>
      <c r="W50" s="203"/>
      <c r="X50" s="529">
        <v>20000</v>
      </c>
      <c r="Y50" s="529">
        <v>20000</v>
      </c>
      <c r="Z50" s="528">
        <v>20000</v>
      </c>
      <c r="AA50" s="12"/>
      <c r="AB50" s="3"/>
    </row>
    <row r="51" spans="1:28" ht="15" customHeight="1">
      <c r="A51" s="70"/>
      <c r="B51" s="130"/>
      <c r="C51" s="131"/>
      <c r="D51" s="750" t="s">
        <v>233</v>
      </c>
      <c r="E51" s="751"/>
      <c r="F51" s="751"/>
      <c r="G51" s="751"/>
      <c r="H51" s="751"/>
      <c r="I51" s="751"/>
      <c r="J51" s="752"/>
      <c r="K51" s="752"/>
      <c r="L51" s="752"/>
      <c r="M51" s="752"/>
      <c r="N51" s="753"/>
      <c r="O51" s="159">
        <v>4</v>
      </c>
      <c r="P51" s="160" t="s">
        <v>293</v>
      </c>
      <c r="Q51" s="272" t="s">
        <v>293</v>
      </c>
      <c r="R51" s="263" t="s">
        <v>293</v>
      </c>
      <c r="S51" s="264" t="s">
        <v>293</v>
      </c>
      <c r="T51" s="263" t="s">
        <v>293</v>
      </c>
      <c r="U51" s="265" t="s">
        <v>293</v>
      </c>
      <c r="V51" s="161" t="s">
        <v>293</v>
      </c>
      <c r="W51" s="273"/>
      <c r="X51" s="182">
        <f>X52+X61</f>
        <v>2793108.19</v>
      </c>
      <c r="Y51" s="182">
        <f>Y52+Y61</f>
        <v>2749981.67</v>
      </c>
      <c r="Z51" s="183">
        <f>Z52+Z61</f>
        <v>3089404.48</v>
      </c>
      <c r="AA51" s="12"/>
      <c r="AB51" s="3"/>
    </row>
    <row r="52" spans="1:28" ht="15" customHeight="1">
      <c r="A52" s="70"/>
      <c r="B52" s="130"/>
      <c r="C52" s="131"/>
      <c r="D52" s="257"/>
      <c r="E52" s="764" t="s">
        <v>232</v>
      </c>
      <c r="F52" s="765"/>
      <c r="G52" s="765"/>
      <c r="H52" s="765"/>
      <c r="I52" s="765"/>
      <c r="J52" s="765"/>
      <c r="K52" s="765"/>
      <c r="L52" s="765"/>
      <c r="M52" s="765"/>
      <c r="N52" s="770"/>
      <c r="O52" s="192">
        <v>4</v>
      </c>
      <c r="P52" s="193">
        <v>9</v>
      </c>
      <c r="Q52" s="188" t="s">
        <v>293</v>
      </c>
      <c r="R52" s="194" t="s">
        <v>293</v>
      </c>
      <c r="S52" s="195" t="s">
        <v>293</v>
      </c>
      <c r="T52" s="194" t="s">
        <v>293</v>
      </c>
      <c r="U52" s="196" t="s">
        <v>293</v>
      </c>
      <c r="V52" s="197" t="s">
        <v>293</v>
      </c>
      <c r="W52" s="190"/>
      <c r="X52" s="198">
        <f>X53</f>
        <v>2743108.19</v>
      </c>
      <c r="Y52" s="198">
        <f>Y53</f>
        <v>2699981.67</v>
      </c>
      <c r="Z52" s="198">
        <f>Z53</f>
        <v>3039404.48</v>
      </c>
      <c r="AA52" s="12"/>
      <c r="AB52" s="3"/>
    </row>
    <row r="53" spans="1:28" ht="66.75" customHeight="1">
      <c r="A53" s="70"/>
      <c r="B53" s="130"/>
      <c r="C53" s="131"/>
      <c r="D53" s="257"/>
      <c r="E53" s="134"/>
      <c r="F53" s="743" t="s">
        <v>157</v>
      </c>
      <c r="G53" s="744"/>
      <c r="H53" s="744"/>
      <c r="I53" s="744"/>
      <c r="J53" s="744"/>
      <c r="K53" s="744"/>
      <c r="L53" s="744"/>
      <c r="M53" s="744"/>
      <c r="N53" s="745"/>
      <c r="O53" s="135">
        <v>4</v>
      </c>
      <c r="P53" s="136">
        <v>9</v>
      </c>
      <c r="Q53" s="132" t="s">
        <v>156</v>
      </c>
      <c r="R53" s="137" t="s">
        <v>148</v>
      </c>
      <c r="S53" s="138" t="s">
        <v>143</v>
      </c>
      <c r="T53" s="137" t="s">
        <v>142</v>
      </c>
      <c r="U53" s="139" t="s">
        <v>141</v>
      </c>
      <c r="V53" s="140" t="s">
        <v>293</v>
      </c>
      <c r="W53" s="133"/>
      <c r="X53" s="180">
        <f>X54+X58</f>
        <v>2743108.19</v>
      </c>
      <c r="Y53" s="180">
        <f>Y54+Y58</f>
        <v>2699981.67</v>
      </c>
      <c r="Z53" s="180">
        <f>Z54+Z58</f>
        <v>3039404.48</v>
      </c>
      <c r="AA53" s="12"/>
      <c r="AB53" s="3"/>
    </row>
    <row r="54" spans="1:28" ht="15" customHeight="1">
      <c r="A54" s="70"/>
      <c r="B54" s="130"/>
      <c r="C54" s="131"/>
      <c r="D54" s="257"/>
      <c r="E54" s="143"/>
      <c r="F54" s="146"/>
      <c r="G54" s="743" t="s">
        <v>231</v>
      </c>
      <c r="H54" s="744"/>
      <c r="I54" s="744"/>
      <c r="J54" s="744"/>
      <c r="K54" s="744"/>
      <c r="L54" s="744"/>
      <c r="M54" s="744"/>
      <c r="N54" s="745"/>
      <c r="O54" s="135">
        <v>4</v>
      </c>
      <c r="P54" s="136">
        <v>9</v>
      </c>
      <c r="Q54" s="132" t="s">
        <v>230</v>
      </c>
      <c r="R54" s="137" t="s">
        <v>148</v>
      </c>
      <c r="S54" s="138" t="s">
        <v>162</v>
      </c>
      <c r="T54" s="137" t="s">
        <v>142</v>
      </c>
      <c r="U54" s="139" t="s">
        <v>141</v>
      </c>
      <c r="V54" s="140" t="s">
        <v>293</v>
      </c>
      <c r="W54" s="133"/>
      <c r="X54" s="180">
        <f>X55</f>
        <v>943000</v>
      </c>
      <c r="Y54" s="180">
        <f t="shared" ref="Y54:Z56" si="4">Y55</f>
        <v>943000</v>
      </c>
      <c r="Z54" s="181">
        <f t="shared" si="4"/>
        <v>943000</v>
      </c>
      <c r="AA54" s="12"/>
      <c r="AB54" s="3"/>
    </row>
    <row r="55" spans="1:28" ht="34.5" customHeight="1">
      <c r="A55" s="70"/>
      <c r="B55" s="130"/>
      <c r="C55" s="131"/>
      <c r="D55" s="257"/>
      <c r="E55" s="143"/>
      <c r="F55" s="156"/>
      <c r="G55" s="145"/>
      <c r="H55" s="743" t="s">
        <v>229</v>
      </c>
      <c r="I55" s="744"/>
      <c r="J55" s="744"/>
      <c r="K55" s="744"/>
      <c r="L55" s="744"/>
      <c r="M55" s="744"/>
      <c r="N55" s="745"/>
      <c r="O55" s="135">
        <v>4</v>
      </c>
      <c r="P55" s="136">
        <v>9</v>
      </c>
      <c r="Q55" s="132" t="s">
        <v>228</v>
      </c>
      <c r="R55" s="137" t="s">
        <v>148</v>
      </c>
      <c r="S55" s="138" t="s">
        <v>162</v>
      </c>
      <c r="T55" s="137" t="s">
        <v>225</v>
      </c>
      <c r="U55" s="139" t="s">
        <v>141</v>
      </c>
      <c r="V55" s="140" t="s">
        <v>293</v>
      </c>
      <c r="W55" s="133"/>
      <c r="X55" s="180">
        <f>X56</f>
        <v>943000</v>
      </c>
      <c r="Y55" s="180">
        <f t="shared" si="4"/>
        <v>943000</v>
      </c>
      <c r="Z55" s="181">
        <f t="shared" si="4"/>
        <v>943000</v>
      </c>
      <c r="AA55" s="12"/>
      <c r="AB55" s="3"/>
    </row>
    <row r="56" spans="1:28" ht="36.75" customHeight="1">
      <c r="A56" s="70"/>
      <c r="B56" s="130"/>
      <c r="C56" s="131"/>
      <c r="D56" s="257"/>
      <c r="E56" s="143"/>
      <c r="F56" s="156"/>
      <c r="G56" s="157"/>
      <c r="H56" s="146"/>
      <c r="I56" s="743" t="s">
        <v>227</v>
      </c>
      <c r="J56" s="744"/>
      <c r="K56" s="744"/>
      <c r="L56" s="744"/>
      <c r="M56" s="744"/>
      <c r="N56" s="745"/>
      <c r="O56" s="135">
        <v>4</v>
      </c>
      <c r="P56" s="136">
        <v>9</v>
      </c>
      <c r="Q56" s="132" t="s">
        <v>226</v>
      </c>
      <c r="R56" s="137" t="s">
        <v>148</v>
      </c>
      <c r="S56" s="138" t="s">
        <v>162</v>
      </c>
      <c r="T56" s="137" t="s">
        <v>225</v>
      </c>
      <c r="U56" s="139" t="s">
        <v>224</v>
      </c>
      <c r="V56" s="140" t="s">
        <v>293</v>
      </c>
      <c r="W56" s="133"/>
      <c r="X56" s="180">
        <f>X57</f>
        <v>943000</v>
      </c>
      <c r="Y56" s="180">
        <f t="shared" si="4"/>
        <v>943000</v>
      </c>
      <c r="Z56" s="181">
        <f t="shared" si="4"/>
        <v>943000</v>
      </c>
      <c r="AA56" s="12"/>
      <c r="AB56" s="3"/>
    </row>
    <row r="57" spans="1:28" ht="34.5" customHeight="1">
      <c r="A57" s="70"/>
      <c r="B57" s="130"/>
      <c r="C57" s="131"/>
      <c r="D57" s="257"/>
      <c r="E57" s="147"/>
      <c r="F57" s="148"/>
      <c r="G57" s="149"/>
      <c r="H57" s="150"/>
      <c r="I57" s="151"/>
      <c r="J57" s="748" t="s">
        <v>187</v>
      </c>
      <c r="K57" s="748"/>
      <c r="L57" s="748"/>
      <c r="M57" s="748"/>
      <c r="N57" s="749"/>
      <c r="O57" s="84">
        <v>4</v>
      </c>
      <c r="P57" s="85">
        <v>9</v>
      </c>
      <c r="Q57" s="132" t="s">
        <v>226</v>
      </c>
      <c r="R57" s="153" t="s">
        <v>148</v>
      </c>
      <c r="S57" s="154" t="s">
        <v>162</v>
      </c>
      <c r="T57" s="153" t="s">
        <v>225</v>
      </c>
      <c r="U57" s="155" t="s">
        <v>224</v>
      </c>
      <c r="V57" s="119" t="s">
        <v>183</v>
      </c>
      <c r="W57" s="133"/>
      <c r="X57" s="528">
        <v>943000</v>
      </c>
      <c r="Y57" s="528">
        <v>943000</v>
      </c>
      <c r="Z57" s="528">
        <v>943000</v>
      </c>
      <c r="AA57" s="12"/>
      <c r="AB57" s="3"/>
    </row>
    <row r="58" spans="1:28" ht="34.5" customHeight="1">
      <c r="A58" s="70"/>
      <c r="B58" s="130"/>
      <c r="C58" s="131"/>
      <c r="D58" s="257"/>
      <c r="E58" s="147"/>
      <c r="F58" s="148"/>
      <c r="G58" s="149"/>
      <c r="H58" s="150"/>
      <c r="I58" s="151"/>
      <c r="J58" s="586"/>
      <c r="K58" s="586"/>
      <c r="L58" s="586"/>
      <c r="M58" s="152" t="s">
        <v>117</v>
      </c>
      <c r="N58" s="587"/>
      <c r="O58" s="84">
        <v>4</v>
      </c>
      <c r="P58" s="85">
        <v>9</v>
      </c>
      <c r="Q58" s="132"/>
      <c r="R58" s="413" t="s">
        <v>148</v>
      </c>
      <c r="S58" s="414" t="s">
        <v>162</v>
      </c>
      <c r="T58" s="413">
        <v>5</v>
      </c>
      <c r="U58" s="415">
        <v>90049</v>
      </c>
      <c r="V58" s="166"/>
      <c r="W58" s="133"/>
      <c r="X58" s="588">
        <f>X60</f>
        <v>1800108.19</v>
      </c>
      <c r="Y58" s="588">
        <f>Y60</f>
        <v>1756981.67</v>
      </c>
      <c r="Z58" s="588">
        <f>Z60</f>
        <v>2096404.48</v>
      </c>
      <c r="AA58" s="12"/>
      <c r="AB58" s="3"/>
    </row>
    <row r="59" spans="1:28" ht="34.5" customHeight="1">
      <c r="A59" s="70"/>
      <c r="B59" s="130"/>
      <c r="C59" s="131"/>
      <c r="D59" s="257"/>
      <c r="E59" s="147"/>
      <c r="F59" s="148"/>
      <c r="G59" s="149"/>
      <c r="H59" s="150"/>
      <c r="I59" s="151"/>
      <c r="J59" s="586"/>
      <c r="K59" s="586"/>
      <c r="L59" s="586"/>
      <c r="M59" s="152" t="s">
        <v>118</v>
      </c>
      <c r="N59" s="587"/>
      <c r="O59" s="84">
        <v>4</v>
      </c>
      <c r="P59" s="85">
        <v>9</v>
      </c>
      <c r="Q59" s="132"/>
      <c r="R59" s="413" t="s">
        <v>148</v>
      </c>
      <c r="S59" s="414" t="s">
        <v>162</v>
      </c>
      <c r="T59" s="413">
        <v>5</v>
      </c>
      <c r="U59" s="415">
        <v>90049</v>
      </c>
      <c r="V59" s="119"/>
      <c r="W59" s="133"/>
      <c r="X59" s="528">
        <f>X60</f>
        <v>1800108.19</v>
      </c>
      <c r="Y59" s="528">
        <f>Y60</f>
        <v>1756981.67</v>
      </c>
      <c r="Z59" s="528">
        <f>Z60</f>
        <v>2096404.48</v>
      </c>
      <c r="AA59" s="12"/>
      <c r="AB59" s="3"/>
    </row>
    <row r="60" spans="1:28" ht="34.5" customHeight="1">
      <c r="A60" s="70"/>
      <c r="B60" s="130"/>
      <c r="C60" s="131"/>
      <c r="D60" s="257"/>
      <c r="E60" s="147"/>
      <c r="F60" s="148"/>
      <c r="G60" s="149"/>
      <c r="H60" s="150"/>
      <c r="I60" s="151"/>
      <c r="J60" s="586"/>
      <c r="K60" s="586"/>
      <c r="L60" s="586"/>
      <c r="M60" s="152" t="s">
        <v>187</v>
      </c>
      <c r="N60" s="587"/>
      <c r="O60" s="84">
        <v>4</v>
      </c>
      <c r="P60" s="85">
        <v>9</v>
      </c>
      <c r="Q60" s="132"/>
      <c r="R60" s="413" t="s">
        <v>148</v>
      </c>
      <c r="S60" s="414" t="s">
        <v>162</v>
      </c>
      <c r="T60" s="413">
        <v>5</v>
      </c>
      <c r="U60" s="415">
        <v>90049</v>
      </c>
      <c r="V60" s="119">
        <v>240</v>
      </c>
      <c r="W60" s="133"/>
      <c r="X60" s="528">
        <v>1800108.19</v>
      </c>
      <c r="Y60" s="419">
        <v>1756981.67</v>
      </c>
      <c r="Z60" s="419">
        <v>2096404.48</v>
      </c>
      <c r="AA60" s="12"/>
      <c r="AB60" s="3"/>
    </row>
    <row r="61" spans="1:28" ht="15" customHeight="1">
      <c r="A61" s="70"/>
      <c r="B61" s="130"/>
      <c r="C61" s="131"/>
      <c r="D61" s="257"/>
      <c r="E61" s="764" t="s">
        <v>223</v>
      </c>
      <c r="F61" s="765"/>
      <c r="G61" s="765"/>
      <c r="H61" s="765"/>
      <c r="I61" s="765"/>
      <c r="J61" s="766"/>
      <c r="K61" s="766"/>
      <c r="L61" s="766"/>
      <c r="M61" s="766"/>
      <c r="N61" s="767"/>
      <c r="O61" s="186">
        <v>4</v>
      </c>
      <c r="P61" s="187">
        <v>12</v>
      </c>
      <c r="Q61" s="188" t="s">
        <v>293</v>
      </c>
      <c r="R61" s="259" t="s">
        <v>293</v>
      </c>
      <c r="S61" s="260" t="s">
        <v>293</v>
      </c>
      <c r="T61" s="259" t="s">
        <v>293</v>
      </c>
      <c r="U61" s="261" t="s">
        <v>293</v>
      </c>
      <c r="V61" s="189" t="s">
        <v>293</v>
      </c>
      <c r="W61" s="190"/>
      <c r="X61" s="191">
        <f>X62</f>
        <v>50000</v>
      </c>
      <c r="Y61" s="191">
        <f>Y62</f>
        <v>50000</v>
      </c>
      <c r="Z61" s="191">
        <f>Z62</f>
        <v>50000</v>
      </c>
      <c r="AA61" s="12"/>
      <c r="AB61" s="3"/>
    </row>
    <row r="62" spans="1:28" ht="64.5" customHeight="1">
      <c r="A62" s="70"/>
      <c r="B62" s="130"/>
      <c r="C62" s="131"/>
      <c r="D62" s="257"/>
      <c r="E62" s="134"/>
      <c r="F62" s="743" t="s">
        <v>468</v>
      </c>
      <c r="G62" s="744"/>
      <c r="H62" s="744"/>
      <c r="I62" s="744"/>
      <c r="J62" s="744"/>
      <c r="K62" s="744"/>
      <c r="L62" s="744"/>
      <c r="M62" s="744"/>
      <c r="N62" s="745"/>
      <c r="O62" s="135">
        <v>4</v>
      </c>
      <c r="P62" s="136">
        <v>12</v>
      </c>
      <c r="Q62" s="132" t="s">
        <v>156</v>
      </c>
      <c r="R62" s="137" t="s">
        <v>148</v>
      </c>
      <c r="S62" s="138" t="s">
        <v>143</v>
      </c>
      <c r="T62" s="137" t="s">
        <v>142</v>
      </c>
      <c r="U62" s="139" t="s">
        <v>141</v>
      </c>
      <c r="V62" s="140" t="s">
        <v>293</v>
      </c>
      <c r="W62" s="133"/>
      <c r="X62" s="180">
        <v>50000</v>
      </c>
      <c r="Y62" s="180">
        <v>50000</v>
      </c>
      <c r="Z62" s="181">
        <v>50000</v>
      </c>
      <c r="AA62" s="12"/>
      <c r="AB62" s="3"/>
    </row>
    <row r="63" spans="1:28" ht="31.15" customHeight="1">
      <c r="A63" s="70"/>
      <c r="B63" s="130"/>
      <c r="C63" s="131"/>
      <c r="D63" s="257"/>
      <c r="E63" s="134"/>
      <c r="F63" s="146"/>
      <c r="G63" s="148"/>
      <c r="H63" s="148"/>
      <c r="I63" s="148"/>
      <c r="J63" s="148"/>
      <c r="K63" s="148"/>
      <c r="L63" s="148"/>
      <c r="M63" s="148" t="s">
        <v>120</v>
      </c>
      <c r="N63" s="150"/>
      <c r="O63" s="135">
        <v>4</v>
      </c>
      <c r="P63" s="136">
        <v>12</v>
      </c>
      <c r="Q63" s="132"/>
      <c r="R63" s="413">
        <v>85</v>
      </c>
      <c r="S63" s="414">
        <v>0</v>
      </c>
      <c r="T63" s="413">
        <v>2</v>
      </c>
      <c r="U63" s="415">
        <v>0</v>
      </c>
      <c r="V63" s="140"/>
      <c r="W63" s="133"/>
      <c r="X63" s="417">
        <v>20000</v>
      </c>
      <c r="Y63" s="417">
        <v>20000</v>
      </c>
      <c r="Z63" s="417">
        <v>20000</v>
      </c>
      <c r="AA63" s="12"/>
      <c r="AB63" s="3"/>
    </row>
    <row r="64" spans="1:28" ht="35.450000000000003" customHeight="1">
      <c r="A64" s="70"/>
      <c r="B64" s="130"/>
      <c r="C64" s="131"/>
      <c r="D64" s="257"/>
      <c r="E64" s="134"/>
      <c r="F64" s="146"/>
      <c r="G64" s="148"/>
      <c r="H64" s="148"/>
      <c r="I64" s="148"/>
      <c r="J64" s="148"/>
      <c r="K64" s="148"/>
      <c r="L64" s="148"/>
      <c r="M64" s="148" t="s">
        <v>469</v>
      </c>
      <c r="N64" s="150"/>
      <c r="O64" s="135">
        <v>4</v>
      </c>
      <c r="P64" s="136">
        <v>12</v>
      </c>
      <c r="Q64" s="132"/>
      <c r="R64" s="413" t="s">
        <v>148</v>
      </c>
      <c r="S64" s="414" t="s">
        <v>143</v>
      </c>
      <c r="T64" s="413">
        <v>2</v>
      </c>
      <c r="U64" s="415">
        <v>90044</v>
      </c>
      <c r="V64" s="140"/>
      <c r="W64" s="133"/>
      <c r="X64" s="417">
        <v>20000</v>
      </c>
      <c r="Y64" s="417">
        <v>20000</v>
      </c>
      <c r="Z64" s="417">
        <v>20000</v>
      </c>
      <c r="AA64" s="12"/>
      <c r="AB64" s="3"/>
    </row>
    <row r="65" spans="1:28" ht="24.6" customHeight="1">
      <c r="A65" s="70"/>
      <c r="B65" s="130"/>
      <c r="C65" s="131"/>
      <c r="D65" s="257"/>
      <c r="E65" s="134"/>
      <c r="F65" s="146"/>
      <c r="G65" s="148"/>
      <c r="H65" s="148"/>
      <c r="I65" s="148"/>
      <c r="J65" s="148"/>
      <c r="K65" s="148"/>
      <c r="L65" s="148"/>
      <c r="M65" s="148" t="s">
        <v>470</v>
      </c>
      <c r="N65" s="150"/>
      <c r="O65" s="135">
        <v>4</v>
      </c>
      <c r="P65" s="136">
        <v>12</v>
      </c>
      <c r="Q65" s="132"/>
      <c r="R65" s="413" t="s">
        <v>148</v>
      </c>
      <c r="S65" s="414" t="s">
        <v>143</v>
      </c>
      <c r="T65" s="413">
        <v>2</v>
      </c>
      <c r="U65" s="415">
        <v>90044</v>
      </c>
      <c r="V65" s="140"/>
      <c r="W65" s="133"/>
      <c r="X65" s="417">
        <v>20000</v>
      </c>
      <c r="Y65" s="417">
        <v>20000</v>
      </c>
      <c r="Z65" s="417">
        <v>20000</v>
      </c>
      <c r="AA65" s="12"/>
      <c r="AB65" s="3"/>
    </row>
    <row r="66" spans="1:28" ht="24.6" customHeight="1">
      <c r="A66" s="70"/>
      <c r="B66" s="130"/>
      <c r="C66" s="131"/>
      <c r="D66" s="257"/>
      <c r="E66" s="134"/>
      <c r="F66" s="146"/>
      <c r="G66" s="148"/>
      <c r="H66" s="148"/>
      <c r="I66" s="148"/>
      <c r="J66" s="148"/>
      <c r="K66" s="148"/>
      <c r="L66" s="148"/>
      <c r="M66" s="148" t="s">
        <v>187</v>
      </c>
      <c r="N66" s="150"/>
      <c r="O66" s="135">
        <v>4</v>
      </c>
      <c r="P66" s="136">
        <v>12</v>
      </c>
      <c r="Q66" s="132"/>
      <c r="R66" s="413" t="s">
        <v>148</v>
      </c>
      <c r="S66" s="414" t="s">
        <v>143</v>
      </c>
      <c r="T66" s="413">
        <v>2</v>
      </c>
      <c r="U66" s="415">
        <v>90044</v>
      </c>
      <c r="V66" s="140">
        <v>240</v>
      </c>
      <c r="W66" s="133"/>
      <c r="X66" s="417">
        <v>20000</v>
      </c>
      <c r="Y66" s="417">
        <v>20000</v>
      </c>
      <c r="Z66" s="417">
        <v>20000</v>
      </c>
      <c r="AA66" s="12"/>
      <c r="AB66" s="3"/>
    </row>
    <row r="67" spans="1:28" ht="15" customHeight="1">
      <c r="A67" s="70"/>
      <c r="B67" s="130"/>
      <c r="C67" s="131"/>
      <c r="D67" s="257"/>
      <c r="E67" s="143"/>
      <c r="F67" s="146"/>
      <c r="G67" s="743" t="s">
        <v>222</v>
      </c>
      <c r="H67" s="744"/>
      <c r="I67" s="744"/>
      <c r="J67" s="744"/>
      <c r="K67" s="744"/>
      <c r="L67" s="744"/>
      <c r="M67" s="744"/>
      <c r="N67" s="745"/>
      <c r="O67" s="135">
        <v>4</v>
      </c>
      <c r="P67" s="136">
        <v>12</v>
      </c>
      <c r="Q67" s="132" t="s">
        <v>221</v>
      </c>
      <c r="R67" s="137" t="s">
        <v>148</v>
      </c>
      <c r="S67" s="138" t="s">
        <v>216</v>
      </c>
      <c r="T67" s="137" t="s">
        <v>142</v>
      </c>
      <c r="U67" s="139" t="s">
        <v>141</v>
      </c>
      <c r="V67" s="140" t="s">
        <v>293</v>
      </c>
      <c r="W67" s="133"/>
      <c r="X67" s="180">
        <f>X68</f>
        <v>30000</v>
      </c>
      <c r="Y67" s="180">
        <f t="shared" ref="Y67:Z69" si="5">Y68</f>
        <v>30000</v>
      </c>
      <c r="Z67" s="181">
        <f t="shared" si="5"/>
        <v>30000</v>
      </c>
      <c r="AA67" s="12"/>
      <c r="AB67" s="3"/>
    </row>
    <row r="68" spans="1:28" ht="29.25" customHeight="1">
      <c r="A68" s="70"/>
      <c r="B68" s="130"/>
      <c r="C68" s="131"/>
      <c r="D68" s="257"/>
      <c r="E68" s="143"/>
      <c r="F68" s="156"/>
      <c r="G68" s="145"/>
      <c r="H68" s="743" t="s">
        <v>220</v>
      </c>
      <c r="I68" s="744"/>
      <c r="J68" s="744"/>
      <c r="K68" s="744"/>
      <c r="L68" s="744"/>
      <c r="M68" s="744"/>
      <c r="N68" s="745"/>
      <c r="O68" s="135">
        <v>4</v>
      </c>
      <c r="P68" s="136">
        <v>12</v>
      </c>
      <c r="Q68" s="132" t="s">
        <v>219</v>
      </c>
      <c r="R68" s="137" t="s">
        <v>148</v>
      </c>
      <c r="S68" s="138" t="s">
        <v>216</v>
      </c>
      <c r="T68" s="137" t="s">
        <v>146</v>
      </c>
      <c r="U68" s="139" t="s">
        <v>141</v>
      </c>
      <c r="V68" s="140" t="s">
        <v>293</v>
      </c>
      <c r="W68" s="133"/>
      <c r="X68" s="180">
        <f>X69</f>
        <v>30000</v>
      </c>
      <c r="Y68" s="180">
        <f t="shared" si="5"/>
        <v>30000</v>
      </c>
      <c r="Z68" s="181">
        <f t="shared" si="5"/>
        <v>30000</v>
      </c>
      <c r="AA68" s="12"/>
      <c r="AB68" s="3"/>
    </row>
    <row r="69" spans="1:28" ht="18.75" customHeight="1">
      <c r="A69" s="70"/>
      <c r="B69" s="130"/>
      <c r="C69" s="131"/>
      <c r="D69" s="262"/>
      <c r="E69" s="147"/>
      <c r="F69" s="148"/>
      <c r="G69" s="201"/>
      <c r="H69" s="151"/>
      <c r="I69" s="148"/>
      <c r="J69" s="148"/>
      <c r="K69" s="148"/>
      <c r="L69" s="148"/>
      <c r="M69" s="202" t="s">
        <v>218</v>
      </c>
      <c r="N69" s="150"/>
      <c r="O69" s="84">
        <v>4</v>
      </c>
      <c r="P69" s="85">
        <v>12</v>
      </c>
      <c r="Q69" s="132" t="s">
        <v>217</v>
      </c>
      <c r="R69" s="153" t="s">
        <v>148</v>
      </c>
      <c r="S69" s="154" t="s">
        <v>216</v>
      </c>
      <c r="T69" s="153" t="s">
        <v>146</v>
      </c>
      <c r="U69" s="155" t="s">
        <v>215</v>
      </c>
      <c r="V69" s="140"/>
      <c r="W69" s="133"/>
      <c r="X69" s="180">
        <f>X70</f>
        <v>30000</v>
      </c>
      <c r="Y69" s="180">
        <f t="shared" si="5"/>
        <v>30000</v>
      </c>
      <c r="Z69" s="181">
        <f t="shared" si="5"/>
        <v>30000</v>
      </c>
      <c r="AA69" s="12"/>
      <c r="AB69" s="3"/>
    </row>
    <row r="70" spans="1:28" ht="15" customHeight="1">
      <c r="A70" s="70"/>
      <c r="B70" s="130"/>
      <c r="C70" s="131"/>
      <c r="D70" s="262"/>
      <c r="E70" s="147"/>
      <c r="F70" s="148"/>
      <c r="G70" s="149"/>
      <c r="H70" s="151"/>
      <c r="I70" s="768" t="s">
        <v>307</v>
      </c>
      <c r="J70" s="743"/>
      <c r="K70" s="743"/>
      <c r="L70" s="743"/>
      <c r="M70" s="743"/>
      <c r="N70" s="769"/>
      <c r="O70" s="84">
        <v>4</v>
      </c>
      <c r="P70" s="85">
        <v>12</v>
      </c>
      <c r="Q70" s="132" t="s">
        <v>217</v>
      </c>
      <c r="R70" s="153" t="s">
        <v>148</v>
      </c>
      <c r="S70" s="154" t="s">
        <v>216</v>
      </c>
      <c r="T70" s="153" t="s">
        <v>146</v>
      </c>
      <c r="U70" s="155" t="s">
        <v>215</v>
      </c>
      <c r="V70" s="119">
        <v>410</v>
      </c>
      <c r="W70" s="133"/>
      <c r="X70" s="419">
        <v>30000</v>
      </c>
      <c r="Y70" s="419">
        <v>30000</v>
      </c>
      <c r="Z70" s="419">
        <v>30000</v>
      </c>
      <c r="AA70" s="12"/>
      <c r="AB70" s="3"/>
    </row>
    <row r="71" spans="1:28" ht="15" customHeight="1">
      <c r="A71" s="70"/>
      <c r="B71" s="130"/>
      <c r="C71" s="131"/>
      <c r="D71" s="750" t="s">
        <v>214</v>
      </c>
      <c r="E71" s="751"/>
      <c r="F71" s="751"/>
      <c r="G71" s="751"/>
      <c r="H71" s="751"/>
      <c r="I71" s="752"/>
      <c r="J71" s="752"/>
      <c r="K71" s="752"/>
      <c r="L71" s="752"/>
      <c r="M71" s="752"/>
      <c r="N71" s="753"/>
      <c r="O71" s="159">
        <v>5</v>
      </c>
      <c r="P71" s="160" t="s">
        <v>293</v>
      </c>
      <c r="Q71" s="132" t="s">
        <v>293</v>
      </c>
      <c r="R71" s="263" t="s">
        <v>293</v>
      </c>
      <c r="S71" s="264" t="s">
        <v>293</v>
      </c>
      <c r="T71" s="263" t="s">
        <v>293</v>
      </c>
      <c r="U71" s="265" t="s">
        <v>293</v>
      </c>
      <c r="V71" s="161" t="s">
        <v>293</v>
      </c>
      <c r="W71" s="133"/>
      <c r="X71" s="182">
        <f>X72+X78+X84</f>
        <v>1383100</v>
      </c>
      <c r="Y71" s="182">
        <f>Y72+Y78+Y84</f>
        <v>1212500</v>
      </c>
      <c r="Z71" s="183">
        <f>Z72+Z78+Z84</f>
        <v>952000</v>
      </c>
      <c r="AA71" s="12"/>
      <c r="AB71" s="3"/>
    </row>
    <row r="72" spans="1:28" ht="15" customHeight="1">
      <c r="A72" s="70"/>
      <c r="B72" s="130"/>
      <c r="C72" s="131"/>
      <c r="D72" s="257"/>
      <c r="E72" s="764" t="s">
        <v>213</v>
      </c>
      <c r="F72" s="765"/>
      <c r="G72" s="765"/>
      <c r="H72" s="765"/>
      <c r="I72" s="765"/>
      <c r="J72" s="765"/>
      <c r="K72" s="765"/>
      <c r="L72" s="765"/>
      <c r="M72" s="765"/>
      <c r="N72" s="770"/>
      <c r="O72" s="192">
        <v>5</v>
      </c>
      <c r="P72" s="193">
        <v>1</v>
      </c>
      <c r="Q72" s="188" t="s">
        <v>293</v>
      </c>
      <c r="R72" s="194" t="s">
        <v>293</v>
      </c>
      <c r="S72" s="195" t="s">
        <v>293</v>
      </c>
      <c r="T72" s="194" t="s">
        <v>293</v>
      </c>
      <c r="U72" s="196" t="s">
        <v>293</v>
      </c>
      <c r="V72" s="197" t="s">
        <v>293</v>
      </c>
      <c r="W72" s="190"/>
      <c r="X72" s="198">
        <f>X73</f>
        <v>0</v>
      </c>
      <c r="Y72" s="198">
        <f t="shared" ref="Y72:Z76" si="6">Y73</f>
        <v>0</v>
      </c>
      <c r="Z72" s="200">
        <f t="shared" si="6"/>
        <v>0</v>
      </c>
      <c r="AA72" s="12"/>
      <c r="AB72" s="3"/>
    </row>
    <row r="73" spans="1:28" ht="69" customHeight="1">
      <c r="A73" s="70"/>
      <c r="B73" s="130"/>
      <c r="C73" s="131"/>
      <c r="D73" s="257"/>
      <c r="E73" s="134"/>
      <c r="F73" s="743" t="s">
        <v>157</v>
      </c>
      <c r="G73" s="744"/>
      <c r="H73" s="744"/>
      <c r="I73" s="744"/>
      <c r="J73" s="744"/>
      <c r="K73" s="744"/>
      <c r="L73" s="744"/>
      <c r="M73" s="744"/>
      <c r="N73" s="745"/>
      <c r="O73" s="135">
        <v>5</v>
      </c>
      <c r="P73" s="136">
        <v>1</v>
      </c>
      <c r="Q73" s="132" t="s">
        <v>156</v>
      </c>
      <c r="R73" s="137" t="s">
        <v>148</v>
      </c>
      <c r="S73" s="138" t="s">
        <v>143</v>
      </c>
      <c r="T73" s="137" t="s">
        <v>142</v>
      </c>
      <c r="U73" s="139" t="s">
        <v>141</v>
      </c>
      <c r="V73" s="140" t="s">
        <v>293</v>
      </c>
      <c r="W73" s="133"/>
      <c r="X73" s="180">
        <f>X74</f>
        <v>0</v>
      </c>
      <c r="Y73" s="180">
        <f t="shared" si="6"/>
        <v>0</v>
      </c>
      <c r="Z73" s="181">
        <f t="shared" si="6"/>
        <v>0</v>
      </c>
      <c r="AA73" s="12"/>
      <c r="AB73" s="3"/>
    </row>
    <row r="74" spans="1:28" ht="15" customHeight="1">
      <c r="A74" s="70"/>
      <c r="B74" s="130"/>
      <c r="C74" s="131"/>
      <c r="D74" s="257"/>
      <c r="E74" s="143"/>
      <c r="F74" s="146"/>
      <c r="G74" s="743" t="s">
        <v>212</v>
      </c>
      <c r="H74" s="744"/>
      <c r="I74" s="744"/>
      <c r="J74" s="744"/>
      <c r="K74" s="744"/>
      <c r="L74" s="744"/>
      <c r="M74" s="744"/>
      <c r="N74" s="745"/>
      <c r="O74" s="135">
        <v>5</v>
      </c>
      <c r="P74" s="136">
        <v>1</v>
      </c>
      <c r="Q74" s="132" t="s">
        <v>211</v>
      </c>
      <c r="R74" s="137" t="s">
        <v>148</v>
      </c>
      <c r="S74" s="138" t="s">
        <v>206</v>
      </c>
      <c r="T74" s="137" t="s">
        <v>142</v>
      </c>
      <c r="U74" s="139" t="s">
        <v>141</v>
      </c>
      <c r="V74" s="140" t="s">
        <v>293</v>
      </c>
      <c r="W74" s="133"/>
      <c r="X74" s="180">
        <f>X75</f>
        <v>0</v>
      </c>
      <c r="Y74" s="180">
        <f t="shared" si="6"/>
        <v>0</v>
      </c>
      <c r="Z74" s="181">
        <f t="shared" si="6"/>
        <v>0</v>
      </c>
      <c r="AA74" s="12"/>
      <c r="AB74" s="3"/>
    </row>
    <row r="75" spans="1:28" ht="15" customHeight="1">
      <c r="A75" s="70"/>
      <c r="B75" s="130"/>
      <c r="C75" s="131"/>
      <c r="D75" s="257"/>
      <c r="E75" s="143"/>
      <c r="F75" s="156"/>
      <c r="G75" s="145"/>
      <c r="H75" s="743" t="s">
        <v>210</v>
      </c>
      <c r="I75" s="744"/>
      <c r="J75" s="744"/>
      <c r="K75" s="744"/>
      <c r="L75" s="744"/>
      <c r="M75" s="744"/>
      <c r="N75" s="745"/>
      <c r="O75" s="135">
        <v>5</v>
      </c>
      <c r="P75" s="136">
        <v>1</v>
      </c>
      <c r="Q75" s="132" t="s">
        <v>209</v>
      </c>
      <c r="R75" s="137" t="s">
        <v>148</v>
      </c>
      <c r="S75" s="138" t="s">
        <v>206</v>
      </c>
      <c r="T75" s="137" t="s">
        <v>205</v>
      </c>
      <c r="U75" s="139" t="s">
        <v>141</v>
      </c>
      <c r="V75" s="140" t="s">
        <v>293</v>
      </c>
      <c r="W75" s="133"/>
      <c r="X75" s="180">
        <f>X76</f>
        <v>0</v>
      </c>
      <c r="Y75" s="180">
        <f t="shared" si="6"/>
        <v>0</v>
      </c>
      <c r="Z75" s="181">
        <f t="shared" si="6"/>
        <v>0</v>
      </c>
      <c r="AA75" s="12"/>
      <c r="AB75" s="3"/>
    </row>
    <row r="76" spans="1:28" ht="15" customHeight="1">
      <c r="A76" s="70"/>
      <c r="B76" s="130"/>
      <c r="C76" s="131"/>
      <c r="D76" s="257"/>
      <c r="E76" s="143"/>
      <c r="F76" s="156"/>
      <c r="G76" s="157"/>
      <c r="H76" s="146"/>
      <c r="I76" s="743" t="s">
        <v>208</v>
      </c>
      <c r="J76" s="744"/>
      <c r="K76" s="744"/>
      <c r="L76" s="744"/>
      <c r="M76" s="744"/>
      <c r="N76" s="745"/>
      <c r="O76" s="135">
        <v>5</v>
      </c>
      <c r="P76" s="136">
        <v>1</v>
      </c>
      <c r="Q76" s="132" t="s">
        <v>207</v>
      </c>
      <c r="R76" s="137" t="s">
        <v>148</v>
      </c>
      <c r="S76" s="138" t="s">
        <v>206</v>
      </c>
      <c r="T76" s="137" t="s">
        <v>205</v>
      </c>
      <c r="U76" s="139" t="s">
        <v>204</v>
      </c>
      <c r="V76" s="140" t="s">
        <v>293</v>
      </c>
      <c r="W76" s="133"/>
      <c r="X76" s="180">
        <f>X77</f>
        <v>0</v>
      </c>
      <c r="Y76" s="180">
        <f t="shared" si="6"/>
        <v>0</v>
      </c>
      <c r="Z76" s="181">
        <f t="shared" si="6"/>
        <v>0</v>
      </c>
      <c r="AA76" s="12"/>
      <c r="AB76" s="3"/>
    </row>
    <row r="77" spans="1:28" ht="29.25" customHeight="1">
      <c r="A77" s="70"/>
      <c r="B77" s="130"/>
      <c r="C77" s="131"/>
      <c r="D77" s="257"/>
      <c r="E77" s="147"/>
      <c r="F77" s="148"/>
      <c r="G77" s="149"/>
      <c r="H77" s="150"/>
      <c r="I77" s="151"/>
      <c r="J77" s="748" t="s">
        <v>187</v>
      </c>
      <c r="K77" s="748"/>
      <c r="L77" s="748"/>
      <c r="M77" s="748"/>
      <c r="N77" s="749"/>
      <c r="O77" s="84">
        <v>5</v>
      </c>
      <c r="P77" s="85">
        <v>1</v>
      </c>
      <c r="Q77" s="132" t="s">
        <v>207</v>
      </c>
      <c r="R77" s="153" t="s">
        <v>148</v>
      </c>
      <c r="S77" s="154" t="s">
        <v>206</v>
      </c>
      <c r="T77" s="153" t="s">
        <v>205</v>
      </c>
      <c r="U77" s="155" t="s">
        <v>204</v>
      </c>
      <c r="V77" s="119" t="s">
        <v>183</v>
      </c>
      <c r="W77" s="133"/>
      <c r="X77" s="118">
        <v>0</v>
      </c>
      <c r="Y77" s="118">
        <v>0</v>
      </c>
      <c r="Z77" s="177">
        <v>0</v>
      </c>
      <c r="AA77" s="12"/>
      <c r="AB77" s="3"/>
    </row>
    <row r="78" spans="1:28" ht="15" customHeight="1">
      <c r="A78" s="70"/>
      <c r="B78" s="130"/>
      <c r="C78" s="131"/>
      <c r="D78" s="257"/>
      <c r="E78" s="764" t="s">
        <v>203</v>
      </c>
      <c r="F78" s="765"/>
      <c r="G78" s="765"/>
      <c r="H78" s="765"/>
      <c r="I78" s="765"/>
      <c r="J78" s="766"/>
      <c r="K78" s="766"/>
      <c r="L78" s="766"/>
      <c r="M78" s="766"/>
      <c r="N78" s="767"/>
      <c r="O78" s="186">
        <v>5</v>
      </c>
      <c r="P78" s="187">
        <v>2</v>
      </c>
      <c r="Q78" s="188" t="s">
        <v>293</v>
      </c>
      <c r="R78" s="259" t="s">
        <v>293</v>
      </c>
      <c r="S78" s="260" t="s">
        <v>293</v>
      </c>
      <c r="T78" s="259" t="s">
        <v>293</v>
      </c>
      <c r="U78" s="261" t="s">
        <v>293</v>
      </c>
      <c r="V78" s="189" t="s">
        <v>293</v>
      </c>
      <c r="W78" s="190"/>
      <c r="X78" s="191">
        <f t="shared" ref="X78:Z82" si="7">X79</f>
        <v>50000</v>
      </c>
      <c r="Y78" s="191">
        <f t="shared" si="7"/>
        <v>50000</v>
      </c>
      <c r="Z78" s="199">
        <f t="shared" si="7"/>
        <v>50000</v>
      </c>
      <c r="AA78" s="12"/>
      <c r="AB78" s="3"/>
    </row>
    <row r="79" spans="1:28" ht="62.25" customHeight="1">
      <c r="A79" s="70"/>
      <c r="B79" s="130"/>
      <c r="C79" s="131"/>
      <c r="D79" s="257"/>
      <c r="E79" s="134"/>
      <c r="F79" s="743" t="s">
        <v>157</v>
      </c>
      <c r="G79" s="744"/>
      <c r="H79" s="744"/>
      <c r="I79" s="744"/>
      <c r="J79" s="744"/>
      <c r="K79" s="744"/>
      <c r="L79" s="744"/>
      <c r="M79" s="744"/>
      <c r="N79" s="745"/>
      <c r="O79" s="135">
        <v>5</v>
      </c>
      <c r="P79" s="136">
        <v>2</v>
      </c>
      <c r="Q79" s="132" t="s">
        <v>156</v>
      </c>
      <c r="R79" s="137" t="s">
        <v>148</v>
      </c>
      <c r="S79" s="138" t="s">
        <v>143</v>
      </c>
      <c r="T79" s="137" t="s">
        <v>142</v>
      </c>
      <c r="U79" s="139" t="s">
        <v>141</v>
      </c>
      <c r="V79" s="140" t="s">
        <v>293</v>
      </c>
      <c r="W79" s="133"/>
      <c r="X79" s="180">
        <f t="shared" si="7"/>
        <v>50000</v>
      </c>
      <c r="Y79" s="180">
        <f t="shared" si="7"/>
        <v>50000</v>
      </c>
      <c r="Z79" s="181">
        <f t="shared" si="7"/>
        <v>50000</v>
      </c>
      <c r="AA79" s="12"/>
      <c r="AB79" s="3"/>
    </row>
    <row r="80" spans="1:28" ht="29.25" customHeight="1">
      <c r="A80" s="70"/>
      <c r="B80" s="130"/>
      <c r="C80" s="131"/>
      <c r="D80" s="257"/>
      <c r="E80" s="143"/>
      <c r="F80" s="146"/>
      <c r="G80" s="743" t="s">
        <v>202</v>
      </c>
      <c r="H80" s="744"/>
      <c r="I80" s="744"/>
      <c r="J80" s="744"/>
      <c r="K80" s="744"/>
      <c r="L80" s="744"/>
      <c r="M80" s="744"/>
      <c r="N80" s="745"/>
      <c r="O80" s="135">
        <v>5</v>
      </c>
      <c r="P80" s="136">
        <v>2</v>
      </c>
      <c r="Q80" s="132" t="s">
        <v>201</v>
      </c>
      <c r="R80" s="137" t="s">
        <v>148</v>
      </c>
      <c r="S80" s="138" t="s">
        <v>196</v>
      </c>
      <c r="T80" s="137" t="s">
        <v>142</v>
      </c>
      <c r="U80" s="139" t="s">
        <v>141</v>
      </c>
      <c r="V80" s="140" t="s">
        <v>293</v>
      </c>
      <c r="W80" s="133"/>
      <c r="X80" s="180">
        <f t="shared" si="7"/>
        <v>50000</v>
      </c>
      <c r="Y80" s="180">
        <f t="shared" si="7"/>
        <v>50000</v>
      </c>
      <c r="Z80" s="181">
        <f t="shared" si="7"/>
        <v>50000</v>
      </c>
      <c r="AA80" s="12"/>
      <c r="AB80" s="3"/>
    </row>
    <row r="81" spans="1:28" ht="29.25" customHeight="1">
      <c r="A81" s="70"/>
      <c r="B81" s="130"/>
      <c r="C81" s="131"/>
      <c r="D81" s="257"/>
      <c r="E81" s="143"/>
      <c r="F81" s="156"/>
      <c r="G81" s="145"/>
      <c r="H81" s="743" t="s">
        <v>200</v>
      </c>
      <c r="I81" s="744"/>
      <c r="J81" s="744"/>
      <c r="K81" s="744"/>
      <c r="L81" s="744"/>
      <c r="M81" s="744"/>
      <c r="N81" s="745"/>
      <c r="O81" s="135">
        <v>5</v>
      </c>
      <c r="P81" s="136">
        <v>2</v>
      </c>
      <c r="Q81" s="132" t="s">
        <v>199</v>
      </c>
      <c r="R81" s="137" t="s">
        <v>148</v>
      </c>
      <c r="S81" s="138" t="s">
        <v>196</v>
      </c>
      <c r="T81" s="137" t="s">
        <v>195</v>
      </c>
      <c r="U81" s="139" t="s">
        <v>141</v>
      </c>
      <c r="V81" s="140" t="s">
        <v>293</v>
      </c>
      <c r="W81" s="133"/>
      <c r="X81" s="180">
        <f t="shared" si="7"/>
        <v>50000</v>
      </c>
      <c r="Y81" s="180">
        <f t="shared" si="7"/>
        <v>50000</v>
      </c>
      <c r="Z81" s="181">
        <f t="shared" si="7"/>
        <v>50000</v>
      </c>
      <c r="AA81" s="12"/>
      <c r="AB81" s="3"/>
    </row>
    <row r="82" spans="1:28" ht="15" customHeight="1">
      <c r="A82" s="70"/>
      <c r="B82" s="130"/>
      <c r="C82" s="131"/>
      <c r="D82" s="257"/>
      <c r="E82" s="143"/>
      <c r="F82" s="156"/>
      <c r="G82" s="157"/>
      <c r="H82" s="146"/>
      <c r="I82" s="743" t="s">
        <v>198</v>
      </c>
      <c r="J82" s="744"/>
      <c r="K82" s="744"/>
      <c r="L82" s="744"/>
      <c r="M82" s="744"/>
      <c r="N82" s="745"/>
      <c r="O82" s="135">
        <v>5</v>
      </c>
      <c r="P82" s="136">
        <v>2</v>
      </c>
      <c r="Q82" s="132" t="s">
        <v>197</v>
      </c>
      <c r="R82" s="137" t="s">
        <v>148</v>
      </c>
      <c r="S82" s="138" t="s">
        <v>196</v>
      </c>
      <c r="T82" s="137" t="s">
        <v>195</v>
      </c>
      <c r="U82" s="139" t="s">
        <v>194</v>
      </c>
      <c r="V82" s="140" t="s">
        <v>293</v>
      </c>
      <c r="W82" s="133"/>
      <c r="X82" s="180">
        <f t="shared" si="7"/>
        <v>50000</v>
      </c>
      <c r="Y82" s="180">
        <f t="shared" si="7"/>
        <v>50000</v>
      </c>
      <c r="Z82" s="181">
        <f t="shared" si="7"/>
        <v>50000</v>
      </c>
      <c r="AA82" s="12"/>
      <c r="AB82" s="3"/>
    </row>
    <row r="83" spans="1:28" ht="30.75" customHeight="1">
      <c r="A83" s="70"/>
      <c r="B83" s="130"/>
      <c r="C83" s="131"/>
      <c r="D83" s="257"/>
      <c r="E83" s="147"/>
      <c r="F83" s="148"/>
      <c r="G83" s="149"/>
      <c r="H83" s="150"/>
      <c r="I83" s="151"/>
      <c r="J83" s="748" t="s">
        <v>187</v>
      </c>
      <c r="K83" s="748"/>
      <c r="L83" s="748"/>
      <c r="M83" s="748"/>
      <c r="N83" s="749"/>
      <c r="O83" s="84">
        <v>5</v>
      </c>
      <c r="P83" s="85">
        <v>2</v>
      </c>
      <c r="Q83" s="132" t="s">
        <v>197</v>
      </c>
      <c r="R83" s="153" t="s">
        <v>148</v>
      </c>
      <c r="S83" s="154" t="s">
        <v>196</v>
      </c>
      <c r="T83" s="153" t="s">
        <v>195</v>
      </c>
      <c r="U83" s="155" t="s">
        <v>194</v>
      </c>
      <c r="V83" s="119" t="s">
        <v>183</v>
      </c>
      <c r="W83" s="133"/>
      <c r="X83" s="419">
        <v>50000</v>
      </c>
      <c r="Y83" s="419">
        <v>50000</v>
      </c>
      <c r="Z83" s="419">
        <v>50000</v>
      </c>
      <c r="AA83" s="12"/>
      <c r="AB83" s="3"/>
    </row>
    <row r="84" spans="1:28" ht="15" customHeight="1">
      <c r="A84" s="70"/>
      <c r="B84" s="130"/>
      <c r="C84" s="131"/>
      <c r="D84" s="257"/>
      <c r="E84" s="764" t="s">
        <v>193</v>
      </c>
      <c r="F84" s="765"/>
      <c r="G84" s="765"/>
      <c r="H84" s="765"/>
      <c r="I84" s="765"/>
      <c r="J84" s="766"/>
      <c r="K84" s="766"/>
      <c r="L84" s="766"/>
      <c r="M84" s="766"/>
      <c r="N84" s="767"/>
      <c r="O84" s="186">
        <v>5</v>
      </c>
      <c r="P84" s="187">
        <v>3</v>
      </c>
      <c r="Q84" s="188" t="s">
        <v>293</v>
      </c>
      <c r="R84" s="259" t="s">
        <v>293</v>
      </c>
      <c r="S84" s="260" t="s">
        <v>293</v>
      </c>
      <c r="T84" s="259" t="s">
        <v>293</v>
      </c>
      <c r="U84" s="261" t="s">
        <v>293</v>
      </c>
      <c r="V84" s="189" t="s">
        <v>293</v>
      </c>
      <c r="W84" s="190"/>
      <c r="X84" s="191">
        <f>X85+X90</f>
        <v>1333100</v>
      </c>
      <c r="Y84" s="191">
        <f>Y85+Y90</f>
        <v>1162500</v>
      </c>
      <c r="Z84" s="191">
        <f>Z85+Z90</f>
        <v>902000</v>
      </c>
      <c r="AA84" s="12"/>
      <c r="AB84" s="3"/>
    </row>
    <row r="85" spans="1:28" ht="66.75" customHeight="1">
      <c r="A85" s="70"/>
      <c r="B85" s="130"/>
      <c r="C85" s="131"/>
      <c r="D85" s="257"/>
      <c r="E85" s="134"/>
      <c r="F85" s="743" t="s">
        <v>157</v>
      </c>
      <c r="G85" s="744"/>
      <c r="H85" s="744"/>
      <c r="I85" s="744"/>
      <c r="J85" s="744"/>
      <c r="K85" s="744"/>
      <c r="L85" s="744"/>
      <c r="M85" s="744"/>
      <c r="N85" s="745"/>
      <c r="O85" s="135">
        <v>5</v>
      </c>
      <c r="P85" s="136">
        <v>3</v>
      </c>
      <c r="Q85" s="132" t="s">
        <v>156</v>
      </c>
      <c r="R85" s="137" t="s">
        <v>148</v>
      </c>
      <c r="S85" s="138" t="s">
        <v>143</v>
      </c>
      <c r="T85" s="137" t="s">
        <v>142</v>
      </c>
      <c r="U85" s="139" t="s">
        <v>141</v>
      </c>
      <c r="V85" s="140" t="s">
        <v>293</v>
      </c>
      <c r="W85" s="133"/>
      <c r="X85" s="180">
        <f>X86</f>
        <v>30000</v>
      </c>
      <c r="Y85" s="180">
        <f t="shared" ref="Y85:Z88" si="8">Y86</f>
        <v>30000</v>
      </c>
      <c r="Z85" s="181">
        <f t="shared" si="8"/>
        <v>30000</v>
      </c>
      <c r="AA85" s="12"/>
      <c r="AB85" s="3"/>
    </row>
    <row r="86" spans="1:28" ht="15" customHeight="1">
      <c r="A86" s="70"/>
      <c r="B86" s="130"/>
      <c r="C86" s="131"/>
      <c r="D86" s="257"/>
      <c r="E86" s="143"/>
      <c r="F86" s="146"/>
      <c r="G86" s="754" t="s">
        <v>192</v>
      </c>
      <c r="H86" s="755"/>
      <c r="I86" s="755"/>
      <c r="J86" s="755"/>
      <c r="K86" s="755"/>
      <c r="L86" s="755"/>
      <c r="M86" s="755"/>
      <c r="N86" s="756"/>
      <c r="O86" s="135">
        <v>5</v>
      </c>
      <c r="P86" s="136">
        <v>3</v>
      </c>
      <c r="Q86" s="132" t="s">
        <v>191</v>
      </c>
      <c r="R86" s="137" t="s">
        <v>148</v>
      </c>
      <c r="S86" s="138" t="s">
        <v>185</v>
      </c>
      <c r="T86" s="137" t="s">
        <v>142</v>
      </c>
      <c r="U86" s="139" t="s">
        <v>141</v>
      </c>
      <c r="V86" s="140" t="s">
        <v>293</v>
      </c>
      <c r="W86" s="133"/>
      <c r="X86" s="180">
        <f>X87</f>
        <v>30000</v>
      </c>
      <c r="Y86" s="180">
        <f t="shared" si="8"/>
        <v>30000</v>
      </c>
      <c r="Z86" s="181">
        <f t="shared" si="8"/>
        <v>30000</v>
      </c>
      <c r="AA86" s="12"/>
      <c r="AB86" s="3"/>
    </row>
    <row r="87" spans="1:28" ht="15" customHeight="1">
      <c r="A87" s="70"/>
      <c r="B87" s="130"/>
      <c r="C87" s="131"/>
      <c r="D87" s="257"/>
      <c r="E87" s="143"/>
      <c r="F87" s="156"/>
      <c r="G87" s="145"/>
      <c r="H87" s="743" t="s">
        <v>190</v>
      </c>
      <c r="I87" s="744"/>
      <c r="J87" s="744"/>
      <c r="K87" s="744"/>
      <c r="L87" s="744"/>
      <c r="M87" s="744"/>
      <c r="N87" s="745"/>
      <c r="O87" s="135">
        <v>5</v>
      </c>
      <c r="P87" s="136">
        <v>3</v>
      </c>
      <c r="Q87" s="132" t="s">
        <v>189</v>
      </c>
      <c r="R87" s="137" t="s">
        <v>148</v>
      </c>
      <c r="S87" s="138" t="s">
        <v>185</v>
      </c>
      <c r="T87" s="137" t="s">
        <v>146</v>
      </c>
      <c r="U87" s="139" t="s">
        <v>141</v>
      </c>
      <c r="V87" s="140" t="s">
        <v>293</v>
      </c>
      <c r="W87" s="133"/>
      <c r="X87" s="180">
        <f>X88</f>
        <v>30000</v>
      </c>
      <c r="Y87" s="180">
        <f t="shared" si="8"/>
        <v>30000</v>
      </c>
      <c r="Z87" s="181">
        <f t="shared" si="8"/>
        <v>30000</v>
      </c>
      <c r="AA87" s="12"/>
      <c r="AB87" s="3"/>
    </row>
    <row r="88" spans="1:28" ht="15" customHeight="1">
      <c r="A88" s="70"/>
      <c r="B88" s="130"/>
      <c r="C88" s="131"/>
      <c r="D88" s="257"/>
      <c r="E88" s="143"/>
      <c r="F88" s="156"/>
      <c r="G88" s="157"/>
      <c r="H88" s="146"/>
      <c r="I88" s="743" t="s">
        <v>188</v>
      </c>
      <c r="J88" s="744"/>
      <c r="K88" s="744"/>
      <c r="L88" s="744"/>
      <c r="M88" s="744"/>
      <c r="N88" s="745"/>
      <c r="O88" s="135">
        <v>5</v>
      </c>
      <c r="P88" s="136">
        <v>3</v>
      </c>
      <c r="Q88" s="132" t="s">
        <v>186</v>
      </c>
      <c r="R88" s="137" t="s">
        <v>148</v>
      </c>
      <c r="S88" s="138" t="s">
        <v>185</v>
      </c>
      <c r="T88" s="137" t="s">
        <v>146</v>
      </c>
      <c r="U88" s="139" t="s">
        <v>184</v>
      </c>
      <c r="V88" s="140" t="s">
        <v>293</v>
      </c>
      <c r="W88" s="133"/>
      <c r="X88" s="180">
        <f>X89</f>
        <v>30000</v>
      </c>
      <c r="Y88" s="180">
        <f t="shared" si="8"/>
        <v>30000</v>
      </c>
      <c r="Z88" s="181">
        <f t="shared" si="8"/>
        <v>30000</v>
      </c>
      <c r="AA88" s="12"/>
      <c r="AB88" s="3"/>
    </row>
    <row r="89" spans="1:28" ht="35.25" customHeight="1">
      <c r="A89" s="70"/>
      <c r="B89" s="130"/>
      <c r="C89" s="131"/>
      <c r="D89" s="262"/>
      <c r="E89" s="147"/>
      <c r="F89" s="148"/>
      <c r="G89" s="149"/>
      <c r="H89" s="150"/>
      <c r="I89" s="151"/>
      <c r="J89" s="748" t="s">
        <v>187</v>
      </c>
      <c r="K89" s="748"/>
      <c r="L89" s="748"/>
      <c r="M89" s="748"/>
      <c r="N89" s="749"/>
      <c r="O89" s="84">
        <v>5</v>
      </c>
      <c r="P89" s="85">
        <v>3</v>
      </c>
      <c r="Q89" s="132" t="s">
        <v>186</v>
      </c>
      <c r="R89" s="153" t="s">
        <v>148</v>
      </c>
      <c r="S89" s="154" t="s">
        <v>185</v>
      </c>
      <c r="T89" s="153" t="s">
        <v>146</v>
      </c>
      <c r="U89" s="155" t="s">
        <v>184</v>
      </c>
      <c r="V89" s="119" t="s">
        <v>183</v>
      </c>
      <c r="W89" s="133"/>
      <c r="X89" s="419">
        <v>30000</v>
      </c>
      <c r="Y89" s="419">
        <v>30000</v>
      </c>
      <c r="Z89" s="419">
        <v>30000</v>
      </c>
      <c r="AA89" s="12"/>
      <c r="AB89" s="3"/>
    </row>
    <row r="90" spans="1:28" ht="27" customHeight="1">
      <c r="A90" s="70"/>
      <c r="B90" s="130"/>
      <c r="C90" s="131"/>
      <c r="D90" s="262"/>
      <c r="E90" s="147"/>
      <c r="F90" s="148"/>
      <c r="G90" s="149"/>
      <c r="H90" s="150"/>
      <c r="I90" s="151"/>
      <c r="J90" s="586"/>
      <c r="K90" s="586"/>
      <c r="L90" s="586"/>
      <c r="M90" s="626" t="s">
        <v>122</v>
      </c>
      <c r="N90" s="587"/>
      <c r="O90" s="84">
        <v>5</v>
      </c>
      <c r="P90" s="85">
        <v>3</v>
      </c>
      <c r="Q90" s="132"/>
      <c r="R90" s="266">
        <v>85</v>
      </c>
      <c r="S90" s="267">
        <v>6</v>
      </c>
      <c r="T90" s="266">
        <v>0</v>
      </c>
      <c r="U90" s="268">
        <v>0</v>
      </c>
      <c r="V90" s="166"/>
      <c r="W90" s="133"/>
      <c r="X90" s="417">
        <v>1303100</v>
      </c>
      <c r="Y90" s="417">
        <v>1132500</v>
      </c>
      <c r="Z90" s="417">
        <v>872000</v>
      </c>
      <c r="AA90" s="12"/>
      <c r="AB90" s="3"/>
    </row>
    <row r="91" spans="1:28" ht="35.25" customHeight="1">
      <c r="A91" s="70"/>
      <c r="B91" s="130"/>
      <c r="C91" s="131"/>
      <c r="D91" s="262"/>
      <c r="E91" s="147"/>
      <c r="F91" s="148"/>
      <c r="G91" s="149"/>
      <c r="H91" s="150"/>
      <c r="I91" s="151"/>
      <c r="J91" s="586"/>
      <c r="K91" s="586"/>
      <c r="L91" s="586"/>
      <c r="M91" s="152" t="s">
        <v>187</v>
      </c>
      <c r="N91" s="587"/>
      <c r="O91" s="84">
        <v>5</v>
      </c>
      <c r="P91" s="85">
        <v>3</v>
      </c>
      <c r="Q91" s="132"/>
      <c r="R91" s="413" t="s">
        <v>148</v>
      </c>
      <c r="S91" s="414">
        <v>6</v>
      </c>
      <c r="T91" s="413">
        <v>3</v>
      </c>
      <c r="U91" s="415">
        <v>90038</v>
      </c>
      <c r="V91" s="166">
        <v>240</v>
      </c>
      <c r="W91" s="133"/>
      <c r="X91" s="417">
        <v>1303100</v>
      </c>
      <c r="Y91" s="417">
        <v>1132500</v>
      </c>
      <c r="Z91" s="417">
        <v>872000</v>
      </c>
      <c r="AA91" s="12"/>
      <c r="AB91" s="3"/>
    </row>
    <row r="92" spans="1:28" ht="15" customHeight="1">
      <c r="A92" s="70"/>
      <c r="B92" s="130"/>
      <c r="C92" s="131"/>
      <c r="D92" s="750" t="s">
        <v>182</v>
      </c>
      <c r="E92" s="751"/>
      <c r="F92" s="751"/>
      <c r="G92" s="751"/>
      <c r="H92" s="751"/>
      <c r="I92" s="751"/>
      <c r="J92" s="752"/>
      <c r="K92" s="752"/>
      <c r="L92" s="752"/>
      <c r="M92" s="752"/>
      <c r="N92" s="753"/>
      <c r="O92" s="159">
        <v>8</v>
      </c>
      <c r="P92" s="160" t="s">
        <v>293</v>
      </c>
      <c r="Q92" s="132" t="s">
        <v>293</v>
      </c>
      <c r="R92" s="263" t="s">
        <v>293</v>
      </c>
      <c r="S92" s="264" t="s">
        <v>293</v>
      </c>
      <c r="T92" s="263" t="s">
        <v>293</v>
      </c>
      <c r="U92" s="265" t="s">
        <v>293</v>
      </c>
      <c r="V92" s="161" t="s">
        <v>293</v>
      </c>
      <c r="W92" s="133"/>
      <c r="X92" s="182">
        <f t="shared" ref="X92:Z93" si="9">X93</f>
        <v>3500000</v>
      </c>
      <c r="Y92" s="182">
        <f t="shared" si="9"/>
        <v>3500000</v>
      </c>
      <c r="Z92" s="183">
        <f t="shared" si="9"/>
        <v>3500000</v>
      </c>
      <c r="AA92" s="12"/>
      <c r="AB92" s="3"/>
    </row>
    <row r="93" spans="1:28" ht="15" customHeight="1">
      <c r="A93" s="70"/>
      <c r="B93" s="130"/>
      <c r="C93" s="131"/>
      <c r="D93" s="257"/>
      <c r="E93" s="764" t="s">
        <v>181</v>
      </c>
      <c r="F93" s="765"/>
      <c r="G93" s="765"/>
      <c r="H93" s="765"/>
      <c r="I93" s="765"/>
      <c r="J93" s="765"/>
      <c r="K93" s="765"/>
      <c r="L93" s="765"/>
      <c r="M93" s="765"/>
      <c r="N93" s="770"/>
      <c r="O93" s="192">
        <v>8</v>
      </c>
      <c r="P93" s="193">
        <v>1</v>
      </c>
      <c r="Q93" s="188" t="s">
        <v>293</v>
      </c>
      <c r="R93" s="194" t="s">
        <v>293</v>
      </c>
      <c r="S93" s="195" t="s">
        <v>293</v>
      </c>
      <c r="T93" s="194" t="s">
        <v>293</v>
      </c>
      <c r="U93" s="196" t="s">
        <v>293</v>
      </c>
      <c r="V93" s="197" t="s">
        <v>293</v>
      </c>
      <c r="W93" s="190"/>
      <c r="X93" s="198">
        <f t="shared" si="9"/>
        <v>3500000</v>
      </c>
      <c r="Y93" s="198">
        <f t="shared" si="9"/>
        <v>3500000</v>
      </c>
      <c r="Z93" s="200">
        <f t="shared" si="9"/>
        <v>3500000</v>
      </c>
      <c r="AA93" s="12"/>
      <c r="AB93" s="3"/>
    </row>
    <row r="94" spans="1:28" ht="29.25" customHeight="1">
      <c r="A94" s="70"/>
      <c r="B94" s="130"/>
      <c r="C94" s="131"/>
      <c r="D94" s="257"/>
      <c r="E94" s="134"/>
      <c r="F94" s="743" t="s">
        <v>180</v>
      </c>
      <c r="G94" s="744"/>
      <c r="H94" s="744"/>
      <c r="I94" s="744"/>
      <c r="J94" s="744"/>
      <c r="K94" s="744"/>
      <c r="L94" s="744"/>
      <c r="M94" s="744"/>
      <c r="N94" s="745"/>
      <c r="O94" s="135">
        <v>8</v>
      </c>
      <c r="P94" s="136">
        <v>1</v>
      </c>
      <c r="Q94" s="132" t="s">
        <v>179</v>
      </c>
      <c r="R94" s="137" t="s">
        <v>163</v>
      </c>
      <c r="S94" s="138" t="s">
        <v>143</v>
      </c>
      <c r="T94" s="137" t="s">
        <v>142</v>
      </c>
      <c r="U94" s="139" t="s">
        <v>141</v>
      </c>
      <c r="V94" s="140" t="s">
        <v>293</v>
      </c>
      <c r="W94" s="133"/>
      <c r="X94" s="180">
        <f>X95+X99</f>
        <v>3500000</v>
      </c>
      <c r="Y94" s="180">
        <f>Y95+Y99</f>
        <v>3500000</v>
      </c>
      <c r="Z94" s="181">
        <f>Z95+Z99</f>
        <v>3500000</v>
      </c>
      <c r="AA94" s="12"/>
      <c r="AB94" s="3"/>
    </row>
    <row r="95" spans="1:28" ht="15" customHeight="1">
      <c r="A95" s="70"/>
      <c r="B95" s="130"/>
      <c r="C95" s="131"/>
      <c r="D95" s="257"/>
      <c r="E95" s="143"/>
      <c r="F95" s="146"/>
      <c r="G95" s="743" t="s">
        <v>178</v>
      </c>
      <c r="H95" s="744"/>
      <c r="I95" s="744"/>
      <c r="J95" s="744"/>
      <c r="K95" s="744"/>
      <c r="L95" s="744"/>
      <c r="M95" s="744"/>
      <c r="N95" s="745"/>
      <c r="O95" s="135">
        <v>8</v>
      </c>
      <c r="P95" s="136">
        <v>1</v>
      </c>
      <c r="Q95" s="132" t="s">
        <v>177</v>
      </c>
      <c r="R95" s="137" t="s">
        <v>163</v>
      </c>
      <c r="S95" s="138" t="s">
        <v>172</v>
      </c>
      <c r="T95" s="137" t="s">
        <v>142</v>
      </c>
      <c r="U95" s="139" t="s">
        <v>141</v>
      </c>
      <c r="V95" s="140" t="s">
        <v>293</v>
      </c>
      <c r="W95" s="133"/>
      <c r="X95" s="180">
        <f t="shared" ref="X95:Z96" si="10">X96</f>
        <v>500000</v>
      </c>
      <c r="Y95" s="180">
        <f t="shared" si="10"/>
        <v>500000</v>
      </c>
      <c r="Z95" s="181">
        <f t="shared" si="10"/>
        <v>500000</v>
      </c>
      <c r="AA95" s="12"/>
      <c r="AB95" s="3"/>
    </row>
    <row r="96" spans="1:28" ht="15" customHeight="1">
      <c r="A96" s="70"/>
      <c r="B96" s="130"/>
      <c r="C96" s="131"/>
      <c r="D96" s="257"/>
      <c r="E96" s="143"/>
      <c r="F96" s="156"/>
      <c r="G96" s="145"/>
      <c r="H96" s="743" t="s">
        <v>176</v>
      </c>
      <c r="I96" s="744"/>
      <c r="J96" s="744"/>
      <c r="K96" s="744"/>
      <c r="L96" s="744"/>
      <c r="M96" s="744"/>
      <c r="N96" s="745"/>
      <c r="O96" s="135">
        <v>8</v>
      </c>
      <c r="P96" s="136">
        <v>1</v>
      </c>
      <c r="Q96" s="132" t="s">
        <v>175</v>
      </c>
      <c r="R96" s="137" t="s">
        <v>163</v>
      </c>
      <c r="S96" s="138" t="s">
        <v>172</v>
      </c>
      <c r="T96" s="137" t="s">
        <v>146</v>
      </c>
      <c r="U96" s="139" t="s">
        <v>141</v>
      </c>
      <c r="V96" s="140" t="s">
        <v>293</v>
      </c>
      <c r="W96" s="133"/>
      <c r="X96" s="180">
        <f t="shared" si="10"/>
        <v>500000</v>
      </c>
      <c r="Y96" s="180">
        <f t="shared" si="10"/>
        <v>500000</v>
      </c>
      <c r="Z96" s="181">
        <f t="shared" si="10"/>
        <v>500000</v>
      </c>
      <c r="AA96" s="12"/>
      <c r="AB96" s="3"/>
    </row>
    <row r="97" spans="1:28" ht="15" customHeight="1">
      <c r="A97" s="70"/>
      <c r="B97" s="130"/>
      <c r="C97" s="131"/>
      <c r="D97" s="257"/>
      <c r="E97" s="143"/>
      <c r="F97" s="156"/>
      <c r="G97" s="157"/>
      <c r="H97" s="146"/>
      <c r="I97" s="743" t="s">
        <v>174</v>
      </c>
      <c r="J97" s="744"/>
      <c r="K97" s="744"/>
      <c r="L97" s="744"/>
      <c r="M97" s="744"/>
      <c r="N97" s="745"/>
      <c r="O97" s="135">
        <v>8</v>
      </c>
      <c r="P97" s="136">
        <v>1</v>
      </c>
      <c r="Q97" s="132" t="s">
        <v>173</v>
      </c>
      <c r="R97" s="137" t="s">
        <v>163</v>
      </c>
      <c r="S97" s="138" t="s">
        <v>172</v>
      </c>
      <c r="T97" s="137" t="s">
        <v>146</v>
      </c>
      <c r="U97" s="139" t="s">
        <v>171</v>
      </c>
      <c r="V97" s="140" t="s">
        <v>293</v>
      </c>
      <c r="W97" s="133"/>
      <c r="X97" s="419">
        <v>500000</v>
      </c>
      <c r="Y97" s="419">
        <v>500000</v>
      </c>
      <c r="Z97" s="419">
        <v>500000</v>
      </c>
      <c r="AA97" s="12"/>
      <c r="AB97" s="3"/>
    </row>
    <row r="98" spans="1:28" ht="15" customHeight="1">
      <c r="A98" s="70"/>
      <c r="B98" s="130"/>
      <c r="C98" s="131"/>
      <c r="D98" s="257"/>
      <c r="E98" s="143"/>
      <c r="F98" s="156"/>
      <c r="G98" s="149"/>
      <c r="H98" s="150"/>
      <c r="I98" s="151"/>
      <c r="J98" s="748" t="s">
        <v>165</v>
      </c>
      <c r="K98" s="748"/>
      <c r="L98" s="748"/>
      <c r="M98" s="748"/>
      <c r="N98" s="749"/>
      <c r="O98" s="84">
        <v>8</v>
      </c>
      <c r="P98" s="85">
        <v>1</v>
      </c>
      <c r="Q98" s="132" t="s">
        <v>173</v>
      </c>
      <c r="R98" s="153" t="s">
        <v>163</v>
      </c>
      <c r="S98" s="154" t="s">
        <v>172</v>
      </c>
      <c r="T98" s="153" t="s">
        <v>146</v>
      </c>
      <c r="U98" s="155" t="s">
        <v>171</v>
      </c>
      <c r="V98" s="119" t="s">
        <v>160</v>
      </c>
      <c r="W98" s="133"/>
      <c r="X98" s="419">
        <v>500000</v>
      </c>
      <c r="Y98" s="419">
        <v>500000</v>
      </c>
      <c r="Z98" s="419">
        <v>500000</v>
      </c>
      <c r="AA98" s="12"/>
      <c r="AB98" s="3"/>
    </row>
    <row r="99" spans="1:28" ht="15" customHeight="1">
      <c r="A99" s="70"/>
      <c r="B99" s="130"/>
      <c r="C99" s="131"/>
      <c r="D99" s="257"/>
      <c r="E99" s="143"/>
      <c r="F99" s="158"/>
      <c r="G99" s="743" t="s">
        <v>170</v>
      </c>
      <c r="H99" s="744"/>
      <c r="I99" s="744"/>
      <c r="J99" s="746"/>
      <c r="K99" s="746"/>
      <c r="L99" s="746"/>
      <c r="M99" s="746"/>
      <c r="N99" s="747"/>
      <c r="O99" s="164">
        <v>8</v>
      </c>
      <c r="P99" s="165">
        <v>1</v>
      </c>
      <c r="Q99" s="132" t="s">
        <v>169</v>
      </c>
      <c r="R99" s="266" t="s">
        <v>163</v>
      </c>
      <c r="S99" s="267" t="s">
        <v>162</v>
      </c>
      <c r="T99" s="266" t="s">
        <v>142</v>
      </c>
      <c r="U99" s="268" t="s">
        <v>141</v>
      </c>
      <c r="V99" s="166" t="s">
        <v>293</v>
      </c>
      <c r="W99" s="133"/>
      <c r="X99" s="184">
        <f>X100</f>
        <v>3000000</v>
      </c>
      <c r="Y99" s="184">
        <f t="shared" ref="Y99:Z101" si="11">Y100</f>
        <v>3000000</v>
      </c>
      <c r="Z99" s="185">
        <f t="shared" si="11"/>
        <v>3000000</v>
      </c>
      <c r="AA99" s="12"/>
      <c r="AB99" s="3"/>
    </row>
    <row r="100" spans="1:28" ht="15" customHeight="1">
      <c r="A100" s="70"/>
      <c r="B100" s="130"/>
      <c r="C100" s="131"/>
      <c r="D100" s="257"/>
      <c r="E100" s="143"/>
      <c r="F100" s="156"/>
      <c r="G100" s="145"/>
      <c r="H100" s="743" t="s">
        <v>168</v>
      </c>
      <c r="I100" s="744"/>
      <c r="J100" s="744"/>
      <c r="K100" s="744"/>
      <c r="L100" s="744"/>
      <c r="M100" s="744"/>
      <c r="N100" s="745"/>
      <c r="O100" s="135">
        <v>8</v>
      </c>
      <c r="P100" s="136">
        <v>1</v>
      </c>
      <c r="Q100" s="132" t="s">
        <v>167</v>
      </c>
      <c r="R100" s="137" t="s">
        <v>163</v>
      </c>
      <c r="S100" s="138" t="s">
        <v>162</v>
      </c>
      <c r="T100" s="137" t="s">
        <v>146</v>
      </c>
      <c r="U100" s="139" t="s">
        <v>141</v>
      </c>
      <c r="V100" s="140" t="s">
        <v>293</v>
      </c>
      <c r="W100" s="133"/>
      <c r="X100" s="180">
        <f>X101</f>
        <v>3000000</v>
      </c>
      <c r="Y100" s="180">
        <f t="shared" si="11"/>
        <v>3000000</v>
      </c>
      <c r="Z100" s="181">
        <f t="shared" si="11"/>
        <v>3000000</v>
      </c>
      <c r="AA100" s="12"/>
      <c r="AB100" s="3"/>
    </row>
    <row r="101" spans="1:28" ht="18" customHeight="1">
      <c r="A101" s="70"/>
      <c r="B101" s="130"/>
      <c r="C101" s="131"/>
      <c r="D101" s="257"/>
      <c r="E101" s="143"/>
      <c r="F101" s="156"/>
      <c r="G101" s="157"/>
      <c r="H101" s="146"/>
      <c r="I101" s="743" t="s">
        <v>166</v>
      </c>
      <c r="J101" s="744"/>
      <c r="K101" s="744"/>
      <c r="L101" s="744"/>
      <c r="M101" s="744"/>
      <c r="N101" s="745"/>
      <c r="O101" s="135">
        <v>8</v>
      </c>
      <c r="P101" s="136">
        <v>1</v>
      </c>
      <c r="Q101" s="132" t="s">
        <v>164</v>
      </c>
      <c r="R101" s="137" t="s">
        <v>163</v>
      </c>
      <c r="S101" s="138" t="s">
        <v>162</v>
      </c>
      <c r="T101" s="137" t="s">
        <v>146</v>
      </c>
      <c r="U101" s="139" t="s">
        <v>161</v>
      </c>
      <c r="V101" s="140" t="s">
        <v>293</v>
      </c>
      <c r="W101" s="133"/>
      <c r="X101" s="180">
        <f>X102</f>
        <v>3000000</v>
      </c>
      <c r="Y101" s="180">
        <f t="shared" si="11"/>
        <v>3000000</v>
      </c>
      <c r="Z101" s="181">
        <f t="shared" si="11"/>
        <v>3000000</v>
      </c>
      <c r="AA101" s="12"/>
      <c r="AB101" s="3"/>
    </row>
    <row r="102" spans="1:28" ht="15" customHeight="1">
      <c r="A102" s="70"/>
      <c r="B102" s="130"/>
      <c r="C102" s="131"/>
      <c r="D102" s="262"/>
      <c r="E102" s="147"/>
      <c r="F102" s="148"/>
      <c r="G102" s="149"/>
      <c r="H102" s="150"/>
      <c r="I102" s="151"/>
      <c r="J102" s="748" t="s">
        <v>165</v>
      </c>
      <c r="K102" s="748"/>
      <c r="L102" s="748"/>
      <c r="M102" s="748"/>
      <c r="N102" s="749"/>
      <c r="O102" s="84">
        <v>8</v>
      </c>
      <c r="P102" s="85">
        <v>1</v>
      </c>
      <c r="Q102" s="132" t="s">
        <v>164</v>
      </c>
      <c r="R102" s="153" t="s">
        <v>163</v>
      </c>
      <c r="S102" s="154" t="s">
        <v>162</v>
      </c>
      <c r="T102" s="153" t="s">
        <v>146</v>
      </c>
      <c r="U102" s="155" t="s">
        <v>161</v>
      </c>
      <c r="V102" s="119" t="s">
        <v>160</v>
      </c>
      <c r="W102" s="133"/>
      <c r="X102" s="419">
        <v>3000000</v>
      </c>
      <c r="Y102" s="419">
        <v>3000000</v>
      </c>
      <c r="Z102" s="419">
        <v>3000000</v>
      </c>
      <c r="AA102" s="12"/>
      <c r="AB102" s="3"/>
    </row>
    <row r="103" spans="1:28" ht="15" customHeight="1">
      <c r="A103" s="70"/>
      <c r="B103" s="130"/>
      <c r="C103" s="131"/>
      <c r="D103" s="750" t="s">
        <v>159</v>
      </c>
      <c r="E103" s="751"/>
      <c r="F103" s="751"/>
      <c r="G103" s="751"/>
      <c r="H103" s="751"/>
      <c r="I103" s="751"/>
      <c r="J103" s="752"/>
      <c r="K103" s="752"/>
      <c r="L103" s="752"/>
      <c r="M103" s="752"/>
      <c r="N103" s="753"/>
      <c r="O103" s="159">
        <v>10</v>
      </c>
      <c r="P103" s="160" t="s">
        <v>293</v>
      </c>
      <c r="Q103" s="132" t="s">
        <v>293</v>
      </c>
      <c r="R103" s="263" t="s">
        <v>293</v>
      </c>
      <c r="S103" s="264" t="s">
        <v>293</v>
      </c>
      <c r="T103" s="263" t="s">
        <v>293</v>
      </c>
      <c r="U103" s="265" t="s">
        <v>293</v>
      </c>
      <c r="V103" s="161" t="s">
        <v>293</v>
      </c>
      <c r="W103" s="133"/>
      <c r="X103" s="182">
        <f>X104+X110</f>
        <v>137500</v>
      </c>
      <c r="Y103" s="182">
        <f>Y104+Y110</f>
        <v>137500</v>
      </c>
      <c r="Z103" s="182">
        <f>Z104+Z110</f>
        <v>137500</v>
      </c>
      <c r="AA103" s="12"/>
      <c r="AB103" s="3"/>
    </row>
    <row r="104" spans="1:28" ht="15" customHeight="1">
      <c r="A104" s="70"/>
      <c r="B104" s="130"/>
      <c r="C104" s="131"/>
      <c r="D104" s="257"/>
      <c r="E104" s="764" t="s">
        <v>158</v>
      </c>
      <c r="F104" s="765"/>
      <c r="G104" s="765"/>
      <c r="H104" s="765"/>
      <c r="I104" s="765"/>
      <c r="J104" s="765"/>
      <c r="K104" s="765"/>
      <c r="L104" s="765"/>
      <c r="M104" s="765"/>
      <c r="N104" s="770"/>
      <c r="O104" s="192">
        <v>10</v>
      </c>
      <c r="P104" s="193">
        <v>1</v>
      </c>
      <c r="Q104" s="188" t="s">
        <v>293</v>
      </c>
      <c r="R104" s="194" t="s">
        <v>293</v>
      </c>
      <c r="S104" s="195" t="s">
        <v>293</v>
      </c>
      <c r="T104" s="194" t="s">
        <v>293</v>
      </c>
      <c r="U104" s="196" t="s">
        <v>293</v>
      </c>
      <c r="V104" s="197" t="s">
        <v>293</v>
      </c>
      <c r="W104" s="190"/>
      <c r="X104" s="198">
        <f>X105</f>
        <v>137000</v>
      </c>
      <c r="Y104" s="198">
        <f t="shared" ref="Y104:Z108" si="12">Y105</f>
        <v>137000</v>
      </c>
      <c r="Z104" s="200">
        <f t="shared" si="12"/>
        <v>137000</v>
      </c>
      <c r="AA104" s="12"/>
      <c r="AB104" s="3"/>
    </row>
    <row r="105" spans="1:28" ht="57.75" customHeight="1">
      <c r="A105" s="70"/>
      <c r="B105" s="130"/>
      <c r="C105" s="131"/>
      <c r="D105" s="257"/>
      <c r="E105" s="134"/>
      <c r="F105" s="743" t="s">
        <v>468</v>
      </c>
      <c r="G105" s="744"/>
      <c r="H105" s="744"/>
      <c r="I105" s="744"/>
      <c r="J105" s="744"/>
      <c r="K105" s="744"/>
      <c r="L105" s="744"/>
      <c r="M105" s="744"/>
      <c r="N105" s="745"/>
      <c r="O105" s="135">
        <v>10</v>
      </c>
      <c r="P105" s="136">
        <v>1</v>
      </c>
      <c r="Q105" s="132" t="s">
        <v>156</v>
      </c>
      <c r="R105" s="137" t="s">
        <v>148</v>
      </c>
      <c r="S105" s="138" t="s">
        <v>143</v>
      </c>
      <c r="T105" s="137" t="s">
        <v>142</v>
      </c>
      <c r="U105" s="139" t="s">
        <v>141</v>
      </c>
      <c r="V105" s="140" t="s">
        <v>293</v>
      </c>
      <c r="W105" s="133"/>
      <c r="X105" s="180">
        <f>X106</f>
        <v>137000</v>
      </c>
      <c r="Y105" s="180">
        <f t="shared" si="12"/>
        <v>137000</v>
      </c>
      <c r="Z105" s="181">
        <f t="shared" si="12"/>
        <v>137000</v>
      </c>
      <c r="AA105" s="12"/>
      <c r="AB105" s="3"/>
    </row>
    <row r="106" spans="1:28" ht="15" customHeight="1">
      <c r="A106" s="70"/>
      <c r="B106" s="130"/>
      <c r="C106" s="131"/>
      <c r="D106" s="257"/>
      <c r="E106" s="143"/>
      <c r="F106" s="146"/>
      <c r="G106" s="743" t="s">
        <v>155</v>
      </c>
      <c r="H106" s="744"/>
      <c r="I106" s="744"/>
      <c r="J106" s="744"/>
      <c r="K106" s="744"/>
      <c r="L106" s="744"/>
      <c r="M106" s="744"/>
      <c r="N106" s="745"/>
      <c r="O106" s="135">
        <v>10</v>
      </c>
      <c r="P106" s="136">
        <v>1</v>
      </c>
      <c r="Q106" s="132" t="s">
        <v>154</v>
      </c>
      <c r="R106" s="137" t="s">
        <v>148</v>
      </c>
      <c r="S106" s="138" t="s">
        <v>147</v>
      </c>
      <c r="T106" s="137" t="s">
        <v>142</v>
      </c>
      <c r="U106" s="139" t="s">
        <v>141</v>
      </c>
      <c r="V106" s="140" t="s">
        <v>293</v>
      </c>
      <c r="W106" s="133"/>
      <c r="X106" s="180">
        <f>X107</f>
        <v>137000</v>
      </c>
      <c r="Y106" s="180">
        <f t="shared" si="12"/>
        <v>137000</v>
      </c>
      <c r="Z106" s="181">
        <f t="shared" si="12"/>
        <v>137000</v>
      </c>
      <c r="AA106" s="12"/>
      <c r="AB106" s="3"/>
    </row>
    <row r="107" spans="1:28" ht="29.25" customHeight="1">
      <c r="A107" s="70"/>
      <c r="B107" s="130"/>
      <c r="C107" s="131"/>
      <c r="D107" s="257"/>
      <c r="E107" s="143"/>
      <c r="F107" s="156"/>
      <c r="G107" s="145"/>
      <c r="H107" s="743" t="s">
        <v>153</v>
      </c>
      <c r="I107" s="744"/>
      <c r="J107" s="744"/>
      <c r="K107" s="744"/>
      <c r="L107" s="744"/>
      <c r="M107" s="744"/>
      <c r="N107" s="745"/>
      <c r="O107" s="135">
        <v>10</v>
      </c>
      <c r="P107" s="136">
        <v>1</v>
      </c>
      <c r="Q107" s="132" t="s">
        <v>152</v>
      </c>
      <c r="R107" s="137" t="s">
        <v>148</v>
      </c>
      <c r="S107" s="138" t="s">
        <v>147</v>
      </c>
      <c r="T107" s="137" t="s">
        <v>146</v>
      </c>
      <c r="U107" s="139" t="s">
        <v>141</v>
      </c>
      <c r="V107" s="140" t="s">
        <v>293</v>
      </c>
      <c r="W107" s="133"/>
      <c r="X107" s="180">
        <f>X108</f>
        <v>137000</v>
      </c>
      <c r="Y107" s="180">
        <f t="shared" si="12"/>
        <v>137000</v>
      </c>
      <c r="Z107" s="181">
        <f t="shared" si="12"/>
        <v>137000</v>
      </c>
      <c r="AA107" s="12"/>
      <c r="AB107" s="3"/>
    </row>
    <row r="108" spans="1:28" ht="15" customHeight="1">
      <c r="A108" s="70"/>
      <c r="B108" s="130"/>
      <c r="C108" s="131"/>
      <c r="D108" s="257"/>
      <c r="E108" s="143"/>
      <c r="F108" s="156"/>
      <c r="G108" s="157"/>
      <c r="H108" s="146"/>
      <c r="I108" s="743" t="s">
        <v>151</v>
      </c>
      <c r="J108" s="744"/>
      <c r="K108" s="744"/>
      <c r="L108" s="744"/>
      <c r="M108" s="744"/>
      <c r="N108" s="745"/>
      <c r="O108" s="135">
        <v>10</v>
      </c>
      <c r="P108" s="136">
        <v>1</v>
      </c>
      <c r="Q108" s="132" t="s">
        <v>149</v>
      </c>
      <c r="R108" s="137" t="s">
        <v>148</v>
      </c>
      <c r="S108" s="138" t="s">
        <v>147</v>
      </c>
      <c r="T108" s="137" t="s">
        <v>146</v>
      </c>
      <c r="U108" s="139" t="s">
        <v>145</v>
      </c>
      <c r="V108" s="140" t="s">
        <v>293</v>
      </c>
      <c r="W108" s="133"/>
      <c r="X108" s="180">
        <f>X109</f>
        <v>137000</v>
      </c>
      <c r="Y108" s="180">
        <f t="shared" si="12"/>
        <v>137000</v>
      </c>
      <c r="Z108" s="181">
        <f t="shared" si="12"/>
        <v>137000</v>
      </c>
      <c r="AA108" s="12"/>
      <c r="AB108" s="3"/>
    </row>
    <row r="109" spans="1:28" ht="15" customHeight="1">
      <c r="A109" s="70"/>
      <c r="B109" s="130"/>
      <c r="C109" s="131"/>
      <c r="D109" s="262"/>
      <c r="E109" s="147"/>
      <c r="F109" s="148"/>
      <c r="G109" s="149"/>
      <c r="H109" s="150"/>
      <c r="I109" s="151"/>
      <c r="J109" s="748" t="s">
        <v>150</v>
      </c>
      <c r="K109" s="748"/>
      <c r="L109" s="748"/>
      <c r="M109" s="748"/>
      <c r="N109" s="749"/>
      <c r="O109" s="84">
        <v>10</v>
      </c>
      <c r="P109" s="85">
        <v>1</v>
      </c>
      <c r="Q109" s="132" t="s">
        <v>149</v>
      </c>
      <c r="R109" s="153" t="s">
        <v>148</v>
      </c>
      <c r="S109" s="154" t="s">
        <v>147</v>
      </c>
      <c r="T109" s="153" t="s">
        <v>146</v>
      </c>
      <c r="U109" s="155" t="s">
        <v>145</v>
      </c>
      <c r="V109" s="119" t="s">
        <v>144</v>
      </c>
      <c r="W109" s="133"/>
      <c r="X109" s="419">
        <v>137000</v>
      </c>
      <c r="Y109" s="419">
        <v>137000</v>
      </c>
      <c r="Z109" s="419">
        <v>137000</v>
      </c>
      <c r="AA109" s="12"/>
      <c r="AB109" s="3"/>
    </row>
    <row r="110" spans="1:28" ht="15" customHeight="1">
      <c r="A110" s="70"/>
      <c r="B110" s="130"/>
      <c r="C110" s="131"/>
      <c r="D110" s="262"/>
      <c r="E110" s="147"/>
      <c r="F110" s="148"/>
      <c r="G110" s="149"/>
      <c r="H110" s="150"/>
      <c r="I110" s="151"/>
      <c r="J110" s="586"/>
      <c r="K110" s="586"/>
      <c r="L110" s="586"/>
      <c r="M110" s="586" t="s">
        <v>129</v>
      </c>
      <c r="N110" s="587"/>
      <c r="O110" s="164">
        <v>10</v>
      </c>
      <c r="P110" s="165">
        <v>3</v>
      </c>
      <c r="Q110" s="132"/>
      <c r="R110" s="137"/>
      <c r="S110" s="138"/>
      <c r="T110" s="137"/>
      <c r="U110" s="139"/>
      <c r="V110" s="119"/>
      <c r="W110" s="133"/>
      <c r="X110" s="419">
        <v>500</v>
      </c>
      <c r="Y110" s="419">
        <v>500</v>
      </c>
      <c r="Z110" s="597">
        <v>500</v>
      </c>
      <c r="AA110" s="12"/>
      <c r="AB110" s="3"/>
    </row>
    <row r="111" spans="1:28" ht="15" customHeight="1">
      <c r="A111" s="70"/>
      <c r="B111" s="130"/>
      <c r="C111" s="131"/>
      <c r="D111" s="262"/>
      <c r="E111" s="147"/>
      <c r="F111" s="148"/>
      <c r="G111" s="149"/>
      <c r="H111" s="150"/>
      <c r="I111" s="151"/>
      <c r="J111" s="586"/>
      <c r="K111" s="586"/>
      <c r="L111" s="586"/>
      <c r="M111" s="586" t="s">
        <v>130</v>
      </c>
      <c r="N111" s="587"/>
      <c r="O111" s="164">
        <v>10</v>
      </c>
      <c r="P111" s="165">
        <v>3</v>
      </c>
      <c r="Q111" s="595"/>
      <c r="R111" s="137" t="s">
        <v>148</v>
      </c>
      <c r="S111" s="138" t="s">
        <v>143</v>
      </c>
      <c r="T111" s="137" t="s">
        <v>142</v>
      </c>
      <c r="U111" s="139" t="s">
        <v>141</v>
      </c>
      <c r="V111" s="166"/>
      <c r="W111" s="319"/>
      <c r="X111" s="607">
        <v>500</v>
      </c>
      <c r="Y111" s="607">
        <v>500</v>
      </c>
      <c r="Z111" s="607">
        <v>500</v>
      </c>
      <c r="AA111" s="12"/>
      <c r="AB111" s="3"/>
    </row>
    <row r="112" spans="1:28" ht="37.15" customHeight="1">
      <c r="A112" s="70"/>
      <c r="B112" s="130"/>
      <c r="C112" s="131"/>
      <c r="D112" s="262"/>
      <c r="E112" s="147"/>
      <c r="F112" s="148"/>
      <c r="G112" s="149"/>
      <c r="H112" s="150"/>
      <c r="I112" s="151"/>
      <c r="J112" s="586"/>
      <c r="K112" s="586"/>
      <c r="L112" s="586"/>
      <c r="M112" s="152" t="s">
        <v>131</v>
      </c>
      <c r="N112" s="587"/>
      <c r="O112" s="84">
        <v>10</v>
      </c>
      <c r="P112" s="85">
        <v>3</v>
      </c>
      <c r="Q112" s="132"/>
      <c r="R112" s="413">
        <v>85</v>
      </c>
      <c r="S112" s="414" t="s">
        <v>132</v>
      </c>
      <c r="T112" s="413">
        <v>1</v>
      </c>
      <c r="U112" s="596" t="s">
        <v>133</v>
      </c>
      <c r="V112" s="119">
        <v>320</v>
      </c>
      <c r="W112" s="133"/>
      <c r="X112" s="419">
        <v>500</v>
      </c>
      <c r="Y112" s="419">
        <v>500</v>
      </c>
      <c r="Z112" s="597">
        <v>500</v>
      </c>
      <c r="AA112" s="12"/>
      <c r="AB112" s="3"/>
    </row>
    <row r="113" spans="1:28" ht="12.75" customHeight="1">
      <c r="A113" s="70"/>
      <c r="B113" s="130"/>
      <c r="C113" s="131"/>
      <c r="D113" s="262"/>
      <c r="E113" s="147"/>
      <c r="F113" s="148"/>
      <c r="G113" s="149"/>
      <c r="H113" s="150"/>
      <c r="I113" s="151"/>
      <c r="J113" s="586"/>
      <c r="K113" s="586"/>
      <c r="L113" s="586"/>
      <c r="M113" s="594" t="s">
        <v>127</v>
      </c>
      <c r="N113" s="587"/>
      <c r="O113" s="91">
        <v>11</v>
      </c>
      <c r="P113" s="92"/>
      <c r="Q113" s="132"/>
      <c r="R113" s="413"/>
      <c r="S113" s="414"/>
      <c r="T113" s="413"/>
      <c r="U113" s="596"/>
      <c r="V113" s="119"/>
      <c r="W113" s="133"/>
      <c r="X113" s="598">
        <v>15000</v>
      </c>
      <c r="Y113" s="598">
        <v>15000</v>
      </c>
      <c r="Z113" s="599">
        <v>15000</v>
      </c>
      <c r="AA113" s="12"/>
      <c r="AB113" s="3"/>
    </row>
    <row r="114" spans="1:28" ht="33" customHeight="1">
      <c r="A114" s="70"/>
      <c r="B114" s="130"/>
      <c r="C114" s="131"/>
      <c r="D114" s="262"/>
      <c r="E114" s="147"/>
      <c r="F114" s="148"/>
      <c r="G114" s="149"/>
      <c r="H114" s="150"/>
      <c r="I114" s="151"/>
      <c r="J114" s="586"/>
      <c r="K114" s="586"/>
      <c r="L114" s="586"/>
      <c r="M114" s="152" t="s">
        <v>238</v>
      </c>
      <c r="N114" s="587"/>
      <c r="O114" s="84">
        <v>11</v>
      </c>
      <c r="P114" s="85">
        <v>1</v>
      </c>
      <c r="Q114" s="132"/>
      <c r="R114" s="413">
        <v>85</v>
      </c>
      <c r="S114" s="414" t="s">
        <v>240</v>
      </c>
      <c r="T114" s="413">
        <v>1</v>
      </c>
      <c r="U114" s="596">
        <v>0</v>
      </c>
      <c r="V114" s="119"/>
      <c r="W114" s="133"/>
      <c r="X114" s="419">
        <v>15000</v>
      </c>
      <c r="Y114" s="419">
        <v>15000</v>
      </c>
      <c r="Z114" s="597">
        <v>15000</v>
      </c>
      <c r="AA114" s="12"/>
      <c r="AB114" s="3"/>
    </row>
    <row r="115" spans="1:28" ht="37.5" customHeight="1">
      <c r="A115" s="70"/>
      <c r="B115" s="130"/>
      <c r="C115" s="131"/>
      <c r="D115" s="262"/>
      <c r="E115" s="147"/>
      <c r="F115" s="148"/>
      <c r="G115" s="149"/>
      <c r="H115" s="150"/>
      <c r="I115" s="151"/>
      <c r="J115" s="586"/>
      <c r="K115" s="586"/>
      <c r="L115" s="586"/>
      <c r="M115" s="152" t="s">
        <v>123</v>
      </c>
      <c r="N115" s="587"/>
      <c r="O115" s="84">
        <v>11</v>
      </c>
      <c r="P115" s="85">
        <v>1</v>
      </c>
      <c r="Q115" s="132"/>
      <c r="R115" s="534">
        <v>85</v>
      </c>
      <c r="S115" s="535" t="s">
        <v>240</v>
      </c>
      <c r="T115" s="534">
        <v>1</v>
      </c>
      <c r="U115" s="536">
        <v>90054</v>
      </c>
      <c r="V115" s="119"/>
      <c r="W115" s="133"/>
      <c r="X115" s="419">
        <v>15000</v>
      </c>
      <c r="Y115" s="419">
        <v>15000</v>
      </c>
      <c r="Z115" s="597">
        <v>15000</v>
      </c>
      <c r="AA115" s="12"/>
      <c r="AB115" s="3"/>
    </row>
    <row r="116" spans="1:28" ht="37.15" customHeight="1">
      <c r="A116" s="70"/>
      <c r="B116" s="130"/>
      <c r="C116" s="131"/>
      <c r="D116" s="262"/>
      <c r="E116" s="147"/>
      <c r="F116" s="148"/>
      <c r="G116" s="149"/>
      <c r="H116" s="150"/>
      <c r="I116" s="151"/>
      <c r="J116" s="586"/>
      <c r="K116" s="586"/>
      <c r="L116" s="586"/>
      <c r="M116" s="586" t="s">
        <v>187</v>
      </c>
      <c r="N116" s="587"/>
      <c r="O116" s="84">
        <v>11</v>
      </c>
      <c r="P116" s="85">
        <v>1</v>
      </c>
      <c r="Q116" s="132"/>
      <c r="R116" s="411">
        <v>85</v>
      </c>
      <c r="S116" s="414" t="s">
        <v>240</v>
      </c>
      <c r="T116" s="413">
        <v>1</v>
      </c>
      <c r="U116" s="415">
        <v>90054</v>
      </c>
      <c r="V116" s="119">
        <v>240</v>
      </c>
      <c r="W116" s="133"/>
      <c r="X116" s="419">
        <v>15000</v>
      </c>
      <c r="Y116" s="419">
        <v>15000</v>
      </c>
      <c r="Z116" s="597">
        <v>15000</v>
      </c>
      <c r="AA116" s="12"/>
      <c r="AB116" s="3"/>
    </row>
    <row r="117" spans="1:28" ht="15" customHeight="1">
      <c r="A117" s="70"/>
      <c r="B117" s="130"/>
      <c r="C117" s="131"/>
      <c r="D117" s="750" t="s">
        <v>140</v>
      </c>
      <c r="E117" s="751"/>
      <c r="F117" s="751"/>
      <c r="G117" s="751"/>
      <c r="H117" s="751"/>
      <c r="I117" s="751"/>
      <c r="J117" s="752"/>
      <c r="K117" s="752"/>
      <c r="L117" s="752"/>
      <c r="M117" s="752"/>
      <c r="N117" s="753"/>
      <c r="O117" s="159"/>
      <c r="P117" s="160" t="s">
        <v>293</v>
      </c>
      <c r="Q117" s="272" t="s">
        <v>293</v>
      </c>
      <c r="R117" s="263" t="s">
        <v>293</v>
      </c>
      <c r="S117" s="264" t="s">
        <v>293</v>
      </c>
      <c r="T117" s="263" t="s">
        <v>293</v>
      </c>
      <c r="U117" s="265" t="s">
        <v>293</v>
      </c>
      <c r="V117" s="161" t="s">
        <v>293</v>
      </c>
      <c r="W117" s="273"/>
      <c r="X117" s="162">
        <f>ведомств!AA119</f>
        <v>0</v>
      </c>
      <c r="Y117" s="162">
        <f>ведомств!AB119</f>
        <v>354179.576314818</v>
      </c>
      <c r="Z117" s="163">
        <f>ведомств!AC119</f>
        <v>731126.81013454113</v>
      </c>
      <c r="AA117" s="12"/>
      <c r="AB117" s="3"/>
    </row>
    <row r="118" spans="1:28" ht="0.75" customHeight="1" thickBot="1">
      <c r="A118" s="7"/>
      <c r="B118" s="167"/>
      <c r="C118" s="253"/>
      <c r="D118" s="168"/>
      <c r="E118" s="168"/>
      <c r="F118" s="168"/>
      <c r="G118" s="168"/>
      <c r="H118" s="168"/>
      <c r="I118" s="168"/>
      <c r="J118" s="168"/>
      <c r="K118" s="168"/>
      <c r="L118" s="169"/>
      <c r="M118" s="170"/>
      <c r="N118" s="171"/>
      <c r="O118" s="171">
        <v>0</v>
      </c>
      <c r="P118" s="171">
        <v>0</v>
      </c>
      <c r="Q118" s="172" t="s">
        <v>139</v>
      </c>
      <c r="R118" s="269" t="s">
        <v>293</v>
      </c>
      <c r="S118" s="269" t="s">
        <v>293</v>
      </c>
      <c r="T118" s="269" t="s">
        <v>293</v>
      </c>
      <c r="U118" s="269" t="s">
        <v>293</v>
      </c>
      <c r="V118" s="171" t="s">
        <v>138</v>
      </c>
      <c r="W118" s="173"/>
      <c r="X118" s="174"/>
      <c r="Y118" s="174"/>
      <c r="Z118" s="175"/>
      <c r="AA118" s="102"/>
      <c r="AB118" s="3"/>
    </row>
    <row r="119" spans="1:28" ht="14.25" customHeight="1" thickBot="1">
      <c r="A119" s="5"/>
      <c r="B119" s="103"/>
      <c r="C119" s="103"/>
      <c r="D119" s="270"/>
      <c r="E119" s="271"/>
      <c r="F119" s="271"/>
      <c r="G119" s="271"/>
      <c r="H119" s="271"/>
      <c r="I119" s="271"/>
      <c r="J119" s="271"/>
      <c r="K119" s="271"/>
      <c r="L119" s="176"/>
      <c r="M119" s="277" t="s">
        <v>294</v>
      </c>
      <c r="N119" s="278"/>
      <c r="O119" s="278"/>
      <c r="P119" s="278"/>
      <c r="Q119" s="278"/>
      <c r="R119" s="278"/>
      <c r="S119" s="278"/>
      <c r="T119" s="278"/>
      <c r="U119" s="278"/>
      <c r="V119" s="278"/>
      <c r="W119" s="279"/>
      <c r="X119" s="279">
        <f>X16+X34+X41+X51+X71+X92+X103+X117+X113</f>
        <v>14223549.189999999</v>
      </c>
      <c r="Y119" s="279">
        <f>Y16+Y34+Y41+Y51+Y71+Y92+Y103+Y117+Y113</f>
        <v>14367602.246314818</v>
      </c>
      <c r="Z119" s="279">
        <f>Z16+Z34+Z41+Z51+Z71+Z92+Z103+Z117+Z113</f>
        <v>14822972.290134542</v>
      </c>
      <c r="AA119" s="3"/>
      <c r="AB119" s="2"/>
    </row>
    <row r="120" spans="1:28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  <c r="T120" s="3"/>
      <c r="U120" s="3"/>
      <c r="V120" s="3"/>
      <c r="W120" s="3"/>
      <c r="X120" s="2"/>
      <c r="Y120" s="5"/>
      <c r="Z120" s="3"/>
      <c r="AA120" s="3"/>
      <c r="AB120" s="2"/>
    </row>
    <row r="121" spans="1:28" ht="2.85" customHeight="1">
      <c r="A121" s="2" t="s">
        <v>137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"/>
      <c r="AB121" s="2"/>
    </row>
  </sheetData>
  <autoFilter ref="M15:Z119">
    <filterColumn colId="5" showButton="0"/>
    <filterColumn colId="6" showButton="0"/>
    <filterColumn colId="7" showButton="0"/>
  </autoFilter>
  <mergeCells count="79">
    <mergeCell ref="M10:Y10"/>
    <mergeCell ref="J20:N20"/>
    <mergeCell ref="F18:N18"/>
    <mergeCell ref="I19:N19"/>
    <mergeCell ref="R14:U14"/>
    <mergeCell ref="R15:U15"/>
    <mergeCell ref="D16:N16"/>
    <mergeCell ref="F22:N22"/>
    <mergeCell ref="D41:N41"/>
    <mergeCell ref="H37:N37"/>
    <mergeCell ref="I38:N38"/>
    <mergeCell ref="J26:N26"/>
    <mergeCell ref="D34:N34"/>
    <mergeCell ref="E35:N35"/>
    <mergeCell ref="F36:N36"/>
    <mergeCell ref="J40:N40"/>
    <mergeCell ref="E17:N17"/>
    <mergeCell ref="I24:N24"/>
    <mergeCell ref="J25:N25"/>
    <mergeCell ref="J39:N39"/>
    <mergeCell ref="D117:N117"/>
    <mergeCell ref="D103:N103"/>
    <mergeCell ref="E104:N104"/>
    <mergeCell ref="F105:N105"/>
    <mergeCell ref="G106:N106"/>
    <mergeCell ref="H23:N23"/>
    <mergeCell ref="J102:N102"/>
    <mergeCell ref="J83:N83"/>
    <mergeCell ref="E84:N84"/>
    <mergeCell ref="F85:N85"/>
    <mergeCell ref="F43:N43"/>
    <mergeCell ref="E52:N52"/>
    <mergeCell ref="G67:N67"/>
    <mergeCell ref="H55:N55"/>
    <mergeCell ref="I76:N76"/>
    <mergeCell ref="H107:N107"/>
    <mergeCell ref="I108:N108"/>
    <mergeCell ref="J109:N109"/>
    <mergeCell ref="E93:N93"/>
    <mergeCell ref="F94:N94"/>
    <mergeCell ref="E21:N21"/>
    <mergeCell ref="X2:Z2"/>
    <mergeCell ref="E78:N78"/>
    <mergeCell ref="D71:N71"/>
    <mergeCell ref="J77:N77"/>
    <mergeCell ref="G74:N74"/>
    <mergeCell ref="H75:N75"/>
    <mergeCell ref="I70:N70"/>
    <mergeCell ref="E72:N72"/>
    <mergeCell ref="F73:N73"/>
    <mergeCell ref="F53:N53"/>
    <mergeCell ref="O5:Z5"/>
    <mergeCell ref="D51:N51"/>
    <mergeCell ref="E42:N42"/>
    <mergeCell ref="H68:N68"/>
    <mergeCell ref="J57:N57"/>
    <mergeCell ref="J45:N45"/>
    <mergeCell ref="J46:N46"/>
    <mergeCell ref="I44:N44"/>
    <mergeCell ref="F79:N79"/>
    <mergeCell ref="G80:N80"/>
    <mergeCell ref="E61:N61"/>
    <mergeCell ref="G54:N54"/>
    <mergeCell ref="F62:N62"/>
    <mergeCell ref="I56:N56"/>
    <mergeCell ref="G95:N95"/>
    <mergeCell ref="J89:N89"/>
    <mergeCell ref="H81:N81"/>
    <mergeCell ref="D92:N92"/>
    <mergeCell ref="G86:N86"/>
    <mergeCell ref="H87:N87"/>
    <mergeCell ref="I88:N88"/>
    <mergeCell ref="I82:N82"/>
    <mergeCell ref="H100:N100"/>
    <mergeCell ref="I101:N101"/>
    <mergeCell ref="H96:N96"/>
    <mergeCell ref="I97:N97"/>
    <mergeCell ref="G99:N99"/>
    <mergeCell ref="J98:N98"/>
  </mergeCells>
  <phoneticPr fontId="43" type="noConversion"/>
  <pageMargins left="1.1811023622047201" right="0.39370078740157499" top="0.78740157480314998" bottom="0.59055118110236204" header="0.31496063461453899" footer="0.31496063461453899"/>
  <pageSetup paperSize="9" scale="86" fitToHeight="0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showGridLines="0" view="pageBreakPreview" zoomScaleSheetLayoutView="100" workbookViewId="0">
      <selection activeCell="B19" sqref="B19:N19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68" style="1" customWidth="1"/>
    <col min="14" max="15" width="0" style="1" hidden="1" customWidth="1"/>
    <col min="16" max="16" width="3.28515625" style="1" customWidth="1"/>
    <col min="17" max="17" width="2.42578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1" customWidth="1"/>
    <col min="23" max="23" width="0" style="1" hidden="1" customWidth="1"/>
    <col min="24" max="24" width="14.42578125" style="1" customWidth="1"/>
    <col min="25" max="25" width="15" style="1" customWidth="1"/>
    <col min="26" max="26" width="15.140625" style="1" customWidth="1"/>
    <col min="27" max="27" width="0" style="1" hidden="1" customWidth="1"/>
    <col min="28" max="28" width="1.140625" style="1" customWidth="1"/>
    <col min="29" max="29" width="3.42578125" style="1" customWidth="1"/>
    <col min="30" max="16384" width="9.140625" style="1"/>
  </cols>
  <sheetData>
    <row r="1" spans="1:29" ht="12.7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"/>
      <c r="AA1" s="3"/>
      <c r="AB1" s="2"/>
    </row>
    <row r="2" spans="1:29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"/>
      <c r="L2" s="22"/>
      <c r="M2" s="22"/>
      <c r="N2" s="22"/>
      <c r="O2" s="22"/>
      <c r="P2" s="22"/>
      <c r="Q2" s="22"/>
      <c r="R2" s="22"/>
      <c r="S2" s="22"/>
      <c r="T2" s="22"/>
      <c r="U2" s="22"/>
      <c r="V2" s="2"/>
      <c r="W2" s="22"/>
      <c r="X2" s="692" t="s">
        <v>703</v>
      </c>
      <c r="Y2" s="692"/>
      <c r="Z2" s="2"/>
      <c r="AA2" s="3"/>
      <c r="AB2" s="2"/>
    </row>
    <row r="3" spans="1:29" ht="12.7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"/>
      <c r="W3" s="22"/>
      <c r="X3" s="24" t="s">
        <v>281</v>
      </c>
      <c r="Y3" s="21"/>
      <c r="Z3" s="2"/>
      <c r="AA3" s="3"/>
      <c r="AB3" s="2"/>
    </row>
    <row r="4" spans="1:29" ht="12.7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"/>
      <c r="W4" s="22"/>
      <c r="X4" s="24" t="s">
        <v>279</v>
      </c>
      <c r="Y4" s="21"/>
      <c r="Z4" s="3"/>
      <c r="AA4" s="3"/>
      <c r="AB4" s="2"/>
    </row>
    <row r="5" spans="1:29" ht="12.75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"/>
      <c r="O5" s="5"/>
      <c r="P5" s="2"/>
      <c r="Q5" s="25"/>
      <c r="R5" s="692" t="s">
        <v>698</v>
      </c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2"/>
    </row>
    <row r="6" spans="1:29" ht="12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659"/>
      <c r="V6" s="786" t="s">
        <v>513</v>
      </c>
      <c r="W6" s="786"/>
      <c r="X6" s="786"/>
      <c r="Y6" s="786"/>
      <c r="Z6" s="786"/>
      <c r="AA6" s="3"/>
      <c r="AB6" s="2"/>
    </row>
    <row r="7" spans="1:29" ht="12.75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3"/>
      <c r="AA7" s="3"/>
      <c r="AB7" s="2"/>
    </row>
    <row r="8" spans="1:29" ht="12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3"/>
      <c r="AB8" s="2"/>
    </row>
    <row r="9" spans="1:29" ht="12.75" customHeight="1">
      <c r="A9" s="20" t="s">
        <v>306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19"/>
      <c r="AA9" s="3"/>
      <c r="AB9" s="2"/>
    </row>
    <row r="10" spans="1:29" ht="12.75" customHeight="1">
      <c r="A10" s="20" t="s">
        <v>301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"/>
      <c r="AB10" s="2"/>
    </row>
    <row r="11" spans="1:29" ht="12.75" customHeight="1">
      <c r="A11" s="18" t="s">
        <v>302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"/>
      <c r="AB11" s="2"/>
    </row>
    <row r="12" spans="1:29" ht="12.75" customHeight="1">
      <c r="A12" s="18" t="s">
        <v>303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4"/>
      <c r="Z12" s="19"/>
      <c r="AA12" s="3"/>
      <c r="AB12" s="2"/>
    </row>
    <row r="13" spans="1:29" ht="12.75" customHeight="1">
      <c r="A13" s="28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4"/>
      <c r="Z13" s="19"/>
      <c r="AA13" s="3"/>
      <c r="AB13" s="2"/>
    </row>
    <row r="14" spans="1:29" ht="12.75" customHeight="1" thickBot="1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304" t="s">
        <v>276</v>
      </c>
      <c r="AA14" s="3"/>
      <c r="AB14" s="2"/>
    </row>
    <row r="15" spans="1:29" ht="33.75" customHeight="1" thickBot="1">
      <c r="A15" s="301"/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9"/>
      <c r="M15" s="123" t="s">
        <v>287</v>
      </c>
      <c r="N15" s="124" t="s">
        <v>292</v>
      </c>
      <c r="O15" s="126" t="s">
        <v>273</v>
      </c>
      <c r="P15" s="777" t="s">
        <v>272</v>
      </c>
      <c r="Q15" s="777"/>
      <c r="R15" s="777"/>
      <c r="S15" s="777"/>
      <c r="T15" s="124" t="s">
        <v>275</v>
      </c>
      <c r="U15" s="125" t="s">
        <v>274</v>
      </c>
      <c r="V15" s="124" t="s">
        <v>271</v>
      </c>
      <c r="W15" s="125" t="s">
        <v>270</v>
      </c>
      <c r="X15" s="125" t="s">
        <v>269</v>
      </c>
      <c r="Y15" s="123" t="s">
        <v>268</v>
      </c>
      <c r="Z15" s="255" t="s">
        <v>282</v>
      </c>
      <c r="AA15" s="8"/>
      <c r="AB15" s="3"/>
    </row>
    <row r="16" spans="1:29" ht="12" customHeight="1" thickBot="1">
      <c r="A16" s="302"/>
      <c r="B16" s="312"/>
      <c r="C16" s="311"/>
      <c r="D16" s="311"/>
      <c r="E16" s="311"/>
      <c r="F16" s="311"/>
      <c r="G16" s="311"/>
      <c r="H16" s="311"/>
      <c r="I16" s="311"/>
      <c r="J16" s="311"/>
      <c r="K16" s="311"/>
      <c r="L16" s="323"/>
      <c r="M16" s="324">
        <v>1</v>
      </c>
      <c r="N16" s="325">
        <v>2</v>
      </c>
      <c r="O16" s="326">
        <v>5</v>
      </c>
      <c r="P16" s="783">
        <v>2</v>
      </c>
      <c r="Q16" s="783"/>
      <c r="R16" s="783"/>
      <c r="S16" s="783"/>
      <c r="T16" s="310">
        <v>3</v>
      </c>
      <c r="U16" s="309">
        <v>4</v>
      </c>
      <c r="V16" s="310">
        <v>5</v>
      </c>
      <c r="W16" s="309">
        <v>7</v>
      </c>
      <c r="X16" s="309">
        <v>6</v>
      </c>
      <c r="Y16" s="309">
        <v>7</v>
      </c>
      <c r="Z16" s="309">
        <v>8</v>
      </c>
      <c r="AA16" s="61"/>
      <c r="AB16" s="3"/>
    </row>
    <row r="17" spans="1:28" ht="15" customHeight="1">
      <c r="A17" s="303"/>
      <c r="B17" s="281"/>
      <c r="C17" s="152"/>
      <c r="D17" s="784" t="s">
        <v>244</v>
      </c>
      <c r="E17" s="784"/>
      <c r="F17" s="784"/>
      <c r="G17" s="784"/>
      <c r="H17" s="784"/>
      <c r="I17" s="784"/>
      <c r="J17" s="784"/>
      <c r="K17" s="784"/>
      <c r="L17" s="784"/>
      <c r="M17" s="785"/>
      <c r="N17" s="785"/>
      <c r="O17" s="272" t="s">
        <v>243</v>
      </c>
      <c r="P17" s="159" t="s">
        <v>234</v>
      </c>
      <c r="Q17" s="264" t="s">
        <v>143</v>
      </c>
      <c r="R17" s="263" t="s">
        <v>142</v>
      </c>
      <c r="S17" s="265" t="s">
        <v>141</v>
      </c>
      <c r="T17" s="159" t="s">
        <v>293</v>
      </c>
      <c r="U17" s="159" t="s">
        <v>293</v>
      </c>
      <c r="V17" s="161" t="s">
        <v>293</v>
      </c>
      <c r="W17" s="273"/>
      <c r="X17" s="162">
        <f>X18+X21+X25+X26</f>
        <v>636470</v>
      </c>
      <c r="Y17" s="162">
        <f>Y18+Y21+Y25+Y26</f>
        <v>636970</v>
      </c>
      <c r="Z17" s="162">
        <f>Z18+Z21+Z25+Z26</f>
        <v>636470</v>
      </c>
      <c r="AA17" s="12"/>
      <c r="AB17" s="3"/>
    </row>
    <row r="18" spans="1:28" ht="15" customHeight="1">
      <c r="A18" s="303"/>
      <c r="B18" s="313"/>
      <c r="C18" s="314"/>
      <c r="D18" s="315"/>
      <c r="E18" s="316"/>
      <c r="F18" s="317"/>
      <c r="G18" s="782" t="s">
        <v>265</v>
      </c>
      <c r="H18" s="782"/>
      <c r="I18" s="782"/>
      <c r="J18" s="782"/>
      <c r="K18" s="782"/>
      <c r="L18" s="782"/>
      <c r="M18" s="782"/>
      <c r="N18" s="782"/>
      <c r="O18" s="132" t="s">
        <v>264</v>
      </c>
      <c r="P18" s="135" t="s">
        <v>234</v>
      </c>
      <c r="Q18" s="138" t="s">
        <v>143</v>
      </c>
      <c r="R18" s="137" t="s">
        <v>142</v>
      </c>
      <c r="S18" s="139" t="s">
        <v>263</v>
      </c>
      <c r="T18" s="135" t="s">
        <v>293</v>
      </c>
      <c r="U18" s="135" t="s">
        <v>293</v>
      </c>
      <c r="V18" s="140" t="s">
        <v>293</v>
      </c>
      <c r="W18" s="133"/>
      <c r="X18" s="141">
        <f t="shared" ref="X18:Z19" si="0">X19</f>
        <v>597070</v>
      </c>
      <c r="Y18" s="141">
        <f t="shared" si="0"/>
        <v>597570</v>
      </c>
      <c r="Z18" s="142">
        <f t="shared" si="0"/>
        <v>597070</v>
      </c>
      <c r="AA18" s="12"/>
      <c r="AB18" s="3"/>
    </row>
    <row r="19" spans="1:28" ht="55.15" customHeight="1">
      <c r="A19" s="303"/>
      <c r="B19" s="779" t="s">
        <v>514</v>
      </c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132" t="s">
        <v>264</v>
      </c>
      <c r="P19" s="135" t="s">
        <v>234</v>
      </c>
      <c r="Q19" s="138" t="s">
        <v>143</v>
      </c>
      <c r="R19" s="137" t="s">
        <v>142</v>
      </c>
      <c r="S19" s="139" t="s">
        <v>263</v>
      </c>
      <c r="T19" s="135">
        <v>1</v>
      </c>
      <c r="U19" s="135">
        <v>2</v>
      </c>
      <c r="V19" s="140" t="s">
        <v>293</v>
      </c>
      <c r="W19" s="133"/>
      <c r="X19" s="141">
        <f t="shared" si="0"/>
        <v>597070</v>
      </c>
      <c r="Y19" s="141">
        <f t="shared" si="0"/>
        <v>597570</v>
      </c>
      <c r="Z19" s="142">
        <f t="shared" si="0"/>
        <v>597070</v>
      </c>
      <c r="AA19" s="12"/>
      <c r="AB19" s="3"/>
    </row>
    <row r="20" spans="1:28" ht="29.25" customHeight="1">
      <c r="A20" s="303"/>
      <c r="B20" s="779" t="s">
        <v>242</v>
      </c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132" t="s">
        <v>264</v>
      </c>
      <c r="P20" s="84" t="s">
        <v>234</v>
      </c>
      <c r="Q20" s="154" t="s">
        <v>143</v>
      </c>
      <c r="R20" s="153" t="s">
        <v>142</v>
      </c>
      <c r="S20" s="155" t="s">
        <v>263</v>
      </c>
      <c r="T20" s="84">
        <v>1</v>
      </c>
      <c r="U20" s="84">
        <v>2</v>
      </c>
      <c r="V20" s="119" t="s">
        <v>236</v>
      </c>
      <c r="W20" s="133"/>
      <c r="X20" s="118">
        <v>597070</v>
      </c>
      <c r="Y20" s="118">
        <v>597570</v>
      </c>
      <c r="Z20" s="118">
        <v>597070</v>
      </c>
      <c r="AA20" s="12"/>
      <c r="AB20" s="3"/>
    </row>
    <row r="21" spans="1:28" ht="99.75" customHeight="1">
      <c r="A21" s="303"/>
      <c r="B21" s="313"/>
      <c r="C21" s="314"/>
      <c r="D21" s="315"/>
      <c r="E21" s="316"/>
      <c r="F21" s="317"/>
      <c r="G21" s="782" t="s">
        <v>283</v>
      </c>
      <c r="H21" s="782"/>
      <c r="I21" s="782"/>
      <c r="J21" s="782"/>
      <c r="K21" s="782"/>
      <c r="L21" s="782"/>
      <c r="M21" s="782"/>
      <c r="N21" s="782"/>
      <c r="O21" s="132" t="s">
        <v>299</v>
      </c>
      <c r="P21" s="164" t="s">
        <v>234</v>
      </c>
      <c r="Q21" s="267" t="s">
        <v>143</v>
      </c>
      <c r="R21" s="266" t="s">
        <v>142</v>
      </c>
      <c r="S21" s="268" t="s">
        <v>300</v>
      </c>
      <c r="T21" s="164" t="s">
        <v>293</v>
      </c>
      <c r="U21" s="164" t="s">
        <v>293</v>
      </c>
      <c r="V21" s="166" t="s">
        <v>293</v>
      </c>
      <c r="W21" s="133"/>
      <c r="X21" s="282">
        <f>X22</f>
        <v>31400</v>
      </c>
      <c r="Y21" s="282">
        <f>Y22</f>
        <v>31400</v>
      </c>
      <c r="Z21" s="101">
        <f>Z22</f>
        <v>31400</v>
      </c>
      <c r="AA21" s="12"/>
      <c r="AB21" s="3"/>
    </row>
    <row r="22" spans="1:28" ht="15" customHeight="1">
      <c r="A22" s="303"/>
      <c r="B22" s="779" t="s">
        <v>245</v>
      </c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132" t="s">
        <v>299</v>
      </c>
      <c r="P22" s="135" t="s">
        <v>234</v>
      </c>
      <c r="Q22" s="138" t="s">
        <v>143</v>
      </c>
      <c r="R22" s="137" t="s">
        <v>142</v>
      </c>
      <c r="S22" s="139" t="s">
        <v>300</v>
      </c>
      <c r="T22" s="135">
        <v>3</v>
      </c>
      <c r="U22" s="135">
        <v>4</v>
      </c>
      <c r="V22" s="140" t="s">
        <v>293</v>
      </c>
      <c r="W22" s="133"/>
      <c r="X22" s="141">
        <f>X23+X24</f>
        <v>31400</v>
      </c>
      <c r="Y22" s="141">
        <f>Y23+Y24</f>
        <v>31400</v>
      </c>
      <c r="Z22" s="142">
        <f>Z23+Z24</f>
        <v>31400</v>
      </c>
      <c r="AA22" s="12"/>
      <c r="AB22" s="3"/>
    </row>
    <row r="23" spans="1:28" ht="29.25" customHeight="1">
      <c r="A23" s="303"/>
      <c r="B23" s="779" t="s">
        <v>242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132" t="s">
        <v>299</v>
      </c>
      <c r="P23" s="135" t="s">
        <v>234</v>
      </c>
      <c r="Q23" s="138" t="s">
        <v>143</v>
      </c>
      <c r="R23" s="137" t="s">
        <v>142</v>
      </c>
      <c r="S23" s="139" t="s">
        <v>300</v>
      </c>
      <c r="T23" s="135">
        <v>3</v>
      </c>
      <c r="U23" s="135">
        <v>4</v>
      </c>
      <c r="V23" s="140" t="s">
        <v>236</v>
      </c>
      <c r="W23" s="133"/>
      <c r="X23" s="178"/>
      <c r="Y23" s="178">
        <v>0</v>
      </c>
      <c r="Z23" s="179"/>
      <c r="AA23" s="12"/>
      <c r="AB23" s="3"/>
    </row>
    <row r="24" spans="1:28" ht="29.25" customHeight="1">
      <c r="A24" s="303"/>
      <c r="B24" s="779" t="s">
        <v>187</v>
      </c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132" t="s">
        <v>299</v>
      </c>
      <c r="P24" s="84" t="s">
        <v>234</v>
      </c>
      <c r="Q24" s="154" t="s">
        <v>143</v>
      </c>
      <c r="R24" s="153" t="s">
        <v>142</v>
      </c>
      <c r="S24" s="155" t="s">
        <v>300</v>
      </c>
      <c r="T24" s="84">
        <v>3</v>
      </c>
      <c r="U24" s="84">
        <v>4</v>
      </c>
      <c r="V24" s="119" t="s">
        <v>183</v>
      </c>
      <c r="W24" s="133"/>
      <c r="X24" s="528">
        <v>31400</v>
      </c>
      <c r="Y24" s="528">
        <v>31400</v>
      </c>
      <c r="Z24" s="528">
        <v>31400</v>
      </c>
      <c r="AA24" s="12"/>
      <c r="AB24" s="3"/>
    </row>
    <row r="25" spans="1:28" ht="29.25" customHeight="1">
      <c r="A25" s="303"/>
      <c r="B25" s="313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152" t="s">
        <v>135</v>
      </c>
      <c r="N25" s="318"/>
      <c r="O25" s="132"/>
      <c r="P25" s="413">
        <v>75</v>
      </c>
      <c r="Q25" s="414" t="s">
        <v>143</v>
      </c>
      <c r="R25" s="413">
        <v>0</v>
      </c>
      <c r="S25" s="415">
        <v>90004</v>
      </c>
      <c r="T25" s="164">
        <v>1</v>
      </c>
      <c r="U25" s="164">
        <v>13</v>
      </c>
      <c r="V25" s="166">
        <v>850</v>
      </c>
      <c r="W25" s="319"/>
      <c r="X25" s="588">
        <v>3000</v>
      </c>
      <c r="Y25" s="588">
        <v>3000</v>
      </c>
      <c r="Z25" s="589">
        <v>3000</v>
      </c>
      <c r="AA25" s="12"/>
      <c r="AB25" s="3"/>
    </row>
    <row r="26" spans="1:28" ht="29.25" customHeight="1">
      <c r="A26" s="303"/>
      <c r="B26" s="313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586" t="s">
        <v>135</v>
      </c>
      <c r="N26" s="318"/>
      <c r="O26" s="132"/>
      <c r="P26" s="411">
        <v>75</v>
      </c>
      <c r="Q26" s="414" t="s">
        <v>143</v>
      </c>
      <c r="R26" s="413">
        <v>0</v>
      </c>
      <c r="S26" s="415">
        <v>90010</v>
      </c>
      <c r="T26" s="84">
        <v>1</v>
      </c>
      <c r="U26" s="84">
        <v>13</v>
      </c>
      <c r="V26" s="119">
        <v>850</v>
      </c>
      <c r="W26" s="133"/>
      <c r="X26" s="419">
        <v>5000</v>
      </c>
      <c r="Y26" s="419">
        <v>5000</v>
      </c>
      <c r="Z26" s="419">
        <v>5000</v>
      </c>
      <c r="AA26" s="12"/>
      <c r="AB26" s="3"/>
    </row>
    <row r="27" spans="1:28" ht="29.25" customHeight="1">
      <c r="A27" s="303"/>
      <c r="B27" s="313"/>
      <c r="C27" s="314"/>
      <c r="D27" s="788" t="s">
        <v>180</v>
      </c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132" t="s">
        <v>179</v>
      </c>
      <c r="P27" s="159" t="s">
        <v>163</v>
      </c>
      <c r="Q27" s="264" t="s">
        <v>143</v>
      </c>
      <c r="R27" s="263" t="s">
        <v>142</v>
      </c>
      <c r="S27" s="265" t="s">
        <v>141</v>
      </c>
      <c r="T27" s="159" t="s">
        <v>293</v>
      </c>
      <c r="U27" s="159" t="s">
        <v>293</v>
      </c>
      <c r="V27" s="161" t="s">
        <v>293</v>
      </c>
      <c r="W27" s="273"/>
      <c r="X27" s="162">
        <f>X28+X33</f>
        <v>3500000</v>
      </c>
      <c r="Y27" s="162">
        <f>Y28+Y33</f>
        <v>3500000</v>
      </c>
      <c r="Z27" s="163">
        <f>Z28+Z33</f>
        <v>3500000</v>
      </c>
      <c r="AA27" s="12"/>
      <c r="AB27" s="3"/>
    </row>
    <row r="28" spans="1:28" ht="15" customHeight="1">
      <c r="A28" s="303"/>
      <c r="B28" s="313"/>
      <c r="C28" s="314"/>
      <c r="D28" s="315"/>
      <c r="E28" s="781" t="s">
        <v>178</v>
      </c>
      <c r="F28" s="781"/>
      <c r="G28" s="781"/>
      <c r="H28" s="781"/>
      <c r="I28" s="781"/>
      <c r="J28" s="781"/>
      <c r="K28" s="781"/>
      <c r="L28" s="781"/>
      <c r="M28" s="781"/>
      <c r="N28" s="781"/>
      <c r="O28" s="132" t="s">
        <v>177</v>
      </c>
      <c r="P28" s="286" t="s">
        <v>163</v>
      </c>
      <c r="Q28" s="284" t="s">
        <v>172</v>
      </c>
      <c r="R28" s="283" t="s">
        <v>142</v>
      </c>
      <c r="S28" s="285" t="s">
        <v>141</v>
      </c>
      <c r="T28" s="286" t="s">
        <v>293</v>
      </c>
      <c r="U28" s="286" t="s">
        <v>293</v>
      </c>
      <c r="V28" s="287" t="s">
        <v>293</v>
      </c>
      <c r="W28" s="133"/>
      <c r="X28" s="288">
        <f>X29</f>
        <v>500000</v>
      </c>
      <c r="Y28" s="288">
        <f t="shared" ref="Y28:Z31" si="1">Y29</f>
        <v>500000</v>
      </c>
      <c r="Z28" s="289">
        <f t="shared" si="1"/>
        <v>500000</v>
      </c>
      <c r="AA28" s="12"/>
      <c r="AB28" s="3"/>
    </row>
    <row r="29" spans="1:28" ht="15" customHeight="1">
      <c r="A29" s="303"/>
      <c r="B29" s="313"/>
      <c r="C29" s="314"/>
      <c r="D29" s="315"/>
      <c r="E29" s="316"/>
      <c r="F29" s="782" t="s">
        <v>176</v>
      </c>
      <c r="G29" s="782"/>
      <c r="H29" s="782"/>
      <c r="I29" s="782"/>
      <c r="J29" s="782"/>
      <c r="K29" s="782"/>
      <c r="L29" s="782"/>
      <c r="M29" s="782"/>
      <c r="N29" s="782"/>
      <c r="O29" s="132" t="s">
        <v>175</v>
      </c>
      <c r="P29" s="135" t="s">
        <v>163</v>
      </c>
      <c r="Q29" s="138" t="s">
        <v>172</v>
      </c>
      <c r="R29" s="137" t="s">
        <v>146</v>
      </c>
      <c r="S29" s="139" t="s">
        <v>141</v>
      </c>
      <c r="T29" s="135" t="s">
        <v>293</v>
      </c>
      <c r="U29" s="135" t="s">
        <v>293</v>
      </c>
      <c r="V29" s="140" t="s">
        <v>293</v>
      </c>
      <c r="W29" s="133"/>
      <c r="X29" s="141">
        <f>X30</f>
        <v>500000</v>
      </c>
      <c r="Y29" s="141">
        <f t="shared" si="1"/>
        <v>500000</v>
      </c>
      <c r="Z29" s="142">
        <f t="shared" si="1"/>
        <v>500000</v>
      </c>
      <c r="AA29" s="12"/>
      <c r="AB29" s="3"/>
    </row>
    <row r="30" spans="1:28" ht="15" customHeight="1">
      <c r="A30" s="303"/>
      <c r="B30" s="313"/>
      <c r="C30" s="314"/>
      <c r="D30" s="315"/>
      <c r="E30" s="316"/>
      <c r="F30" s="317"/>
      <c r="G30" s="782" t="s">
        <v>174</v>
      </c>
      <c r="H30" s="782"/>
      <c r="I30" s="782"/>
      <c r="J30" s="782"/>
      <c r="K30" s="782"/>
      <c r="L30" s="782"/>
      <c r="M30" s="782"/>
      <c r="N30" s="782"/>
      <c r="O30" s="132" t="s">
        <v>173</v>
      </c>
      <c r="P30" s="135" t="s">
        <v>163</v>
      </c>
      <c r="Q30" s="138" t="s">
        <v>172</v>
      </c>
      <c r="R30" s="137" t="s">
        <v>146</v>
      </c>
      <c r="S30" s="139" t="s">
        <v>171</v>
      </c>
      <c r="T30" s="135" t="s">
        <v>293</v>
      </c>
      <c r="U30" s="135" t="s">
        <v>293</v>
      </c>
      <c r="V30" s="140" t="s">
        <v>293</v>
      </c>
      <c r="W30" s="133"/>
      <c r="X30" s="141">
        <f>X31</f>
        <v>500000</v>
      </c>
      <c r="Y30" s="141">
        <f t="shared" si="1"/>
        <v>500000</v>
      </c>
      <c r="Z30" s="142">
        <f t="shared" si="1"/>
        <v>500000</v>
      </c>
      <c r="AA30" s="12"/>
      <c r="AB30" s="3"/>
    </row>
    <row r="31" spans="1:28" ht="15" customHeight="1">
      <c r="A31" s="303"/>
      <c r="B31" s="779" t="s">
        <v>181</v>
      </c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132" t="s">
        <v>173</v>
      </c>
      <c r="P31" s="135" t="s">
        <v>163</v>
      </c>
      <c r="Q31" s="138" t="s">
        <v>172</v>
      </c>
      <c r="R31" s="137" t="s">
        <v>146</v>
      </c>
      <c r="S31" s="139" t="s">
        <v>171</v>
      </c>
      <c r="T31" s="135">
        <v>8</v>
      </c>
      <c r="U31" s="135">
        <v>1</v>
      </c>
      <c r="V31" s="140" t="s">
        <v>293</v>
      </c>
      <c r="W31" s="133"/>
      <c r="X31" s="141">
        <f>X32</f>
        <v>500000</v>
      </c>
      <c r="Y31" s="141">
        <f t="shared" si="1"/>
        <v>500000</v>
      </c>
      <c r="Z31" s="142">
        <f t="shared" si="1"/>
        <v>500000</v>
      </c>
      <c r="AA31" s="12"/>
      <c r="AB31" s="3"/>
    </row>
    <row r="32" spans="1:28" ht="15" customHeight="1">
      <c r="A32" s="303"/>
      <c r="B32" s="779" t="s">
        <v>165</v>
      </c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80"/>
      <c r="N32" s="780"/>
      <c r="O32" s="132" t="s">
        <v>173</v>
      </c>
      <c r="P32" s="84" t="s">
        <v>163</v>
      </c>
      <c r="Q32" s="154" t="s">
        <v>172</v>
      </c>
      <c r="R32" s="153" t="s">
        <v>146</v>
      </c>
      <c r="S32" s="155" t="s">
        <v>171</v>
      </c>
      <c r="T32" s="84">
        <v>8</v>
      </c>
      <c r="U32" s="84">
        <v>1</v>
      </c>
      <c r="V32" s="119" t="s">
        <v>160</v>
      </c>
      <c r="W32" s="133"/>
      <c r="X32" s="419">
        <v>500000</v>
      </c>
      <c r="Y32" s="419">
        <v>500000</v>
      </c>
      <c r="Z32" s="419">
        <v>500000</v>
      </c>
      <c r="AA32" s="12"/>
      <c r="AB32" s="3"/>
    </row>
    <row r="33" spans="1:28" ht="15" customHeight="1">
      <c r="A33" s="303"/>
      <c r="B33" s="313"/>
      <c r="C33" s="314"/>
      <c r="D33" s="315"/>
      <c r="E33" s="781" t="s">
        <v>170</v>
      </c>
      <c r="F33" s="781"/>
      <c r="G33" s="781"/>
      <c r="H33" s="781"/>
      <c r="I33" s="781"/>
      <c r="J33" s="781"/>
      <c r="K33" s="781"/>
      <c r="L33" s="781"/>
      <c r="M33" s="781"/>
      <c r="N33" s="781"/>
      <c r="O33" s="132" t="s">
        <v>169</v>
      </c>
      <c r="P33" s="290" t="s">
        <v>163</v>
      </c>
      <c r="Q33" s="306" t="s">
        <v>162</v>
      </c>
      <c r="R33" s="305" t="s">
        <v>142</v>
      </c>
      <c r="S33" s="307" t="s">
        <v>141</v>
      </c>
      <c r="T33" s="290" t="s">
        <v>293</v>
      </c>
      <c r="U33" s="290" t="s">
        <v>293</v>
      </c>
      <c r="V33" s="291" t="s">
        <v>293</v>
      </c>
      <c r="W33" s="133"/>
      <c r="X33" s="292">
        <f>X34</f>
        <v>3000000</v>
      </c>
      <c r="Y33" s="292">
        <f t="shared" ref="Y33:Z36" si="2">Y34</f>
        <v>3000000</v>
      </c>
      <c r="Z33" s="293">
        <f t="shared" si="2"/>
        <v>3000000</v>
      </c>
      <c r="AA33" s="12"/>
      <c r="AB33" s="3"/>
    </row>
    <row r="34" spans="1:28" ht="15" customHeight="1">
      <c r="A34" s="303"/>
      <c r="B34" s="313"/>
      <c r="C34" s="314"/>
      <c r="D34" s="315"/>
      <c r="E34" s="316"/>
      <c r="F34" s="782" t="s">
        <v>168</v>
      </c>
      <c r="G34" s="782"/>
      <c r="H34" s="782"/>
      <c r="I34" s="782"/>
      <c r="J34" s="782"/>
      <c r="K34" s="782"/>
      <c r="L34" s="782"/>
      <c r="M34" s="782"/>
      <c r="N34" s="782"/>
      <c r="O34" s="132" t="s">
        <v>167</v>
      </c>
      <c r="P34" s="135" t="s">
        <v>163</v>
      </c>
      <c r="Q34" s="138" t="s">
        <v>162</v>
      </c>
      <c r="R34" s="137" t="s">
        <v>146</v>
      </c>
      <c r="S34" s="139" t="s">
        <v>141</v>
      </c>
      <c r="T34" s="135" t="s">
        <v>293</v>
      </c>
      <c r="U34" s="135" t="s">
        <v>293</v>
      </c>
      <c r="V34" s="140" t="s">
        <v>293</v>
      </c>
      <c r="W34" s="133"/>
      <c r="X34" s="141">
        <f>X35</f>
        <v>3000000</v>
      </c>
      <c r="Y34" s="141">
        <f t="shared" si="2"/>
        <v>3000000</v>
      </c>
      <c r="Z34" s="142">
        <f t="shared" si="2"/>
        <v>3000000</v>
      </c>
      <c r="AA34" s="12"/>
      <c r="AB34" s="3"/>
    </row>
    <row r="35" spans="1:28" ht="15" customHeight="1">
      <c r="A35" s="303"/>
      <c r="B35" s="313"/>
      <c r="C35" s="314"/>
      <c r="D35" s="315"/>
      <c r="E35" s="316"/>
      <c r="F35" s="317"/>
      <c r="G35" s="782" t="s">
        <v>166</v>
      </c>
      <c r="H35" s="782"/>
      <c r="I35" s="782"/>
      <c r="J35" s="782"/>
      <c r="K35" s="782"/>
      <c r="L35" s="782"/>
      <c r="M35" s="782"/>
      <c r="N35" s="782"/>
      <c r="O35" s="132" t="s">
        <v>164</v>
      </c>
      <c r="P35" s="135" t="s">
        <v>163</v>
      </c>
      <c r="Q35" s="138" t="s">
        <v>162</v>
      </c>
      <c r="R35" s="137" t="s">
        <v>146</v>
      </c>
      <c r="S35" s="139" t="s">
        <v>161</v>
      </c>
      <c r="T35" s="135" t="s">
        <v>293</v>
      </c>
      <c r="U35" s="135" t="s">
        <v>293</v>
      </c>
      <c r="V35" s="140" t="s">
        <v>293</v>
      </c>
      <c r="W35" s="133"/>
      <c r="X35" s="141">
        <f>X36</f>
        <v>3000000</v>
      </c>
      <c r="Y35" s="141">
        <f t="shared" si="2"/>
        <v>3000000</v>
      </c>
      <c r="Z35" s="142">
        <f t="shared" si="2"/>
        <v>3000000</v>
      </c>
      <c r="AA35" s="12"/>
      <c r="AB35" s="3"/>
    </row>
    <row r="36" spans="1:28" ht="15" customHeight="1">
      <c r="A36" s="303"/>
      <c r="B36" s="779" t="s">
        <v>181</v>
      </c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132" t="s">
        <v>164</v>
      </c>
      <c r="P36" s="135" t="s">
        <v>163</v>
      </c>
      <c r="Q36" s="138" t="s">
        <v>162</v>
      </c>
      <c r="R36" s="137" t="s">
        <v>146</v>
      </c>
      <c r="S36" s="139" t="s">
        <v>161</v>
      </c>
      <c r="T36" s="135">
        <v>8</v>
      </c>
      <c r="U36" s="135">
        <v>1</v>
      </c>
      <c r="V36" s="140" t="s">
        <v>293</v>
      </c>
      <c r="W36" s="133"/>
      <c r="X36" s="141">
        <f>X37</f>
        <v>3000000</v>
      </c>
      <c r="Y36" s="141">
        <f t="shared" si="2"/>
        <v>3000000</v>
      </c>
      <c r="Z36" s="142">
        <f t="shared" si="2"/>
        <v>3000000</v>
      </c>
      <c r="AA36" s="12"/>
      <c r="AB36" s="3"/>
    </row>
    <row r="37" spans="1:28" ht="15" customHeight="1">
      <c r="A37" s="303"/>
      <c r="B37" s="779" t="s">
        <v>165</v>
      </c>
      <c r="C37" s="780"/>
      <c r="D37" s="780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132" t="s">
        <v>164</v>
      </c>
      <c r="P37" s="84" t="s">
        <v>163</v>
      </c>
      <c r="Q37" s="154" t="s">
        <v>162</v>
      </c>
      <c r="R37" s="153" t="s">
        <v>146</v>
      </c>
      <c r="S37" s="155" t="s">
        <v>161</v>
      </c>
      <c r="T37" s="84">
        <v>8</v>
      </c>
      <c r="U37" s="84">
        <v>1</v>
      </c>
      <c r="V37" s="119" t="s">
        <v>160</v>
      </c>
      <c r="W37" s="133"/>
      <c r="X37" s="419">
        <v>3000000</v>
      </c>
      <c r="Y37" s="419">
        <v>3000000</v>
      </c>
      <c r="Z37" s="419">
        <v>3000000</v>
      </c>
      <c r="AA37" s="12"/>
      <c r="AB37" s="3"/>
    </row>
    <row r="38" spans="1:28" ht="78.75" customHeight="1">
      <c r="A38" s="303"/>
      <c r="B38" s="313"/>
      <c r="C38" s="314"/>
      <c r="D38" s="788" t="s">
        <v>157</v>
      </c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132" t="s">
        <v>156</v>
      </c>
      <c r="P38" s="159" t="s">
        <v>148</v>
      </c>
      <c r="Q38" s="264" t="s">
        <v>143</v>
      </c>
      <c r="R38" s="263" t="s">
        <v>142</v>
      </c>
      <c r="S38" s="265" t="s">
        <v>141</v>
      </c>
      <c r="T38" s="159" t="s">
        <v>293</v>
      </c>
      <c r="U38" s="159" t="s">
        <v>293</v>
      </c>
      <c r="V38" s="161" t="s">
        <v>293</v>
      </c>
      <c r="W38" s="319"/>
      <c r="X38" s="162">
        <f>X42+X54+X58+X63+X68+X76+X50+X81+X39+X83</f>
        <v>4348708.1899999995</v>
      </c>
      <c r="Y38" s="162">
        <f>Y42+Y54+Y58+Y63+Y68+Y76+Y50+Y81+Y39+Y83</f>
        <v>4134981.67</v>
      </c>
      <c r="Z38" s="162">
        <f>Z42+Z54+Z58+Z63+Z68+Z76+Z50+Z81+Z39+Z83</f>
        <v>4213904.4800000004</v>
      </c>
      <c r="AA38" s="12"/>
      <c r="AB38" s="3"/>
    </row>
    <row r="39" spans="1:28" ht="36" customHeight="1">
      <c r="A39" s="303"/>
      <c r="B39" s="313"/>
      <c r="C39" s="314"/>
      <c r="D39" s="315"/>
      <c r="E39" s="315"/>
      <c r="F39" s="315"/>
      <c r="G39" s="315"/>
      <c r="H39" s="315"/>
      <c r="I39" s="315"/>
      <c r="J39" s="315"/>
      <c r="K39" s="315"/>
      <c r="L39" s="315"/>
      <c r="M39" s="603" t="s">
        <v>467</v>
      </c>
      <c r="N39" s="315"/>
      <c r="O39" s="132"/>
      <c r="P39" s="91">
        <v>85</v>
      </c>
      <c r="Q39" s="637">
        <v>9</v>
      </c>
      <c r="R39" s="638">
        <v>0</v>
      </c>
      <c r="S39" s="639">
        <v>0</v>
      </c>
      <c r="T39" s="91"/>
      <c r="U39" s="91"/>
      <c r="V39" s="573"/>
      <c r="W39" s="133"/>
      <c r="X39" s="645">
        <v>20000</v>
      </c>
      <c r="Y39" s="645">
        <v>20000</v>
      </c>
      <c r="Z39" s="646">
        <v>20000</v>
      </c>
      <c r="AA39" s="12"/>
      <c r="AB39" s="3"/>
    </row>
    <row r="40" spans="1:28" ht="27" customHeight="1">
      <c r="A40" s="303"/>
      <c r="B40" s="313"/>
      <c r="C40" s="314"/>
      <c r="D40" s="315"/>
      <c r="E40" s="315"/>
      <c r="F40" s="315"/>
      <c r="G40" s="315"/>
      <c r="H40" s="315"/>
      <c r="I40" s="315"/>
      <c r="J40" s="315"/>
      <c r="K40" s="315"/>
      <c r="L40" s="315"/>
      <c r="M40" s="592" t="s">
        <v>466</v>
      </c>
      <c r="N40" s="315"/>
      <c r="O40" s="132"/>
      <c r="P40" s="413">
        <v>85</v>
      </c>
      <c r="Q40" s="414">
        <v>9</v>
      </c>
      <c r="R40" s="413">
        <v>2</v>
      </c>
      <c r="S40" s="415">
        <v>90053</v>
      </c>
      <c r="T40" s="164">
        <v>3</v>
      </c>
      <c r="U40" s="164">
        <v>10</v>
      </c>
      <c r="V40" s="161"/>
      <c r="W40" s="644"/>
      <c r="X40" s="645">
        <v>20000</v>
      </c>
      <c r="Y40" s="645">
        <v>20000</v>
      </c>
      <c r="Z40" s="646">
        <v>20000</v>
      </c>
      <c r="AA40" s="12"/>
      <c r="AB40" s="3"/>
    </row>
    <row r="41" spans="1:28" ht="27" customHeight="1">
      <c r="A41" s="303"/>
      <c r="B41" s="313"/>
      <c r="C41" s="314"/>
      <c r="D41" s="315"/>
      <c r="E41" s="315"/>
      <c r="F41" s="315"/>
      <c r="G41" s="315"/>
      <c r="H41" s="315"/>
      <c r="I41" s="315"/>
      <c r="J41" s="315"/>
      <c r="K41" s="315"/>
      <c r="L41" s="315"/>
      <c r="M41" s="592" t="s">
        <v>187</v>
      </c>
      <c r="N41" s="315"/>
      <c r="O41" s="132"/>
      <c r="P41" s="413">
        <v>85</v>
      </c>
      <c r="Q41" s="414">
        <v>9</v>
      </c>
      <c r="R41" s="413">
        <v>2</v>
      </c>
      <c r="S41" s="415">
        <v>90053</v>
      </c>
      <c r="T41" s="164">
        <v>3</v>
      </c>
      <c r="U41" s="164">
        <v>10</v>
      </c>
      <c r="V41" s="119">
        <v>240</v>
      </c>
      <c r="W41" s="133"/>
      <c r="X41" s="645">
        <v>20000</v>
      </c>
      <c r="Y41" s="645">
        <v>20000</v>
      </c>
      <c r="Z41" s="646">
        <v>20000</v>
      </c>
      <c r="AA41" s="12"/>
      <c r="AB41" s="3"/>
    </row>
    <row r="42" spans="1:28" ht="15" customHeight="1">
      <c r="A42" s="303"/>
      <c r="B42" s="313"/>
      <c r="C42" s="314"/>
      <c r="D42" s="315"/>
      <c r="E42" s="781" t="s">
        <v>231</v>
      </c>
      <c r="F42" s="781"/>
      <c r="G42" s="781"/>
      <c r="H42" s="781"/>
      <c r="I42" s="781"/>
      <c r="J42" s="781"/>
      <c r="K42" s="781"/>
      <c r="L42" s="781"/>
      <c r="M42" s="781"/>
      <c r="N42" s="781"/>
      <c r="O42" s="132" t="s">
        <v>230</v>
      </c>
      <c r="P42" s="286" t="s">
        <v>148</v>
      </c>
      <c r="Q42" s="284" t="s">
        <v>162</v>
      </c>
      <c r="R42" s="283" t="s">
        <v>142</v>
      </c>
      <c r="S42" s="285" t="s">
        <v>141</v>
      </c>
      <c r="T42" s="286" t="s">
        <v>293</v>
      </c>
      <c r="U42" s="286" t="s">
        <v>293</v>
      </c>
      <c r="V42" s="287" t="s">
        <v>293</v>
      </c>
      <c r="W42" s="133"/>
      <c r="X42" s="288">
        <f>X43+X47</f>
        <v>2743108.19</v>
      </c>
      <c r="Y42" s="288">
        <f>Y43+Y47</f>
        <v>2699981.67</v>
      </c>
      <c r="Z42" s="288">
        <f>Z43+Z47</f>
        <v>3039404.48</v>
      </c>
      <c r="AA42" s="12"/>
      <c r="AB42" s="3"/>
    </row>
    <row r="43" spans="1:28" ht="29.25" customHeight="1">
      <c r="A43" s="303"/>
      <c r="B43" s="313"/>
      <c r="C43" s="314"/>
      <c r="D43" s="315"/>
      <c r="E43" s="316"/>
      <c r="F43" s="782" t="s">
        <v>229</v>
      </c>
      <c r="G43" s="782"/>
      <c r="H43" s="782"/>
      <c r="I43" s="782"/>
      <c r="J43" s="782"/>
      <c r="K43" s="782"/>
      <c r="L43" s="782"/>
      <c r="M43" s="782"/>
      <c r="N43" s="782"/>
      <c r="O43" s="132" t="s">
        <v>228</v>
      </c>
      <c r="P43" s="135" t="s">
        <v>148</v>
      </c>
      <c r="Q43" s="138" t="s">
        <v>162</v>
      </c>
      <c r="R43" s="137" t="s">
        <v>225</v>
      </c>
      <c r="S43" s="139" t="s">
        <v>141</v>
      </c>
      <c r="T43" s="135" t="s">
        <v>293</v>
      </c>
      <c r="U43" s="135" t="s">
        <v>293</v>
      </c>
      <c r="V43" s="140" t="s">
        <v>293</v>
      </c>
      <c r="W43" s="133"/>
      <c r="X43" s="141">
        <f>X44</f>
        <v>943000</v>
      </c>
      <c r="Y43" s="141">
        <f t="shared" ref="Y43:Z45" si="3">Y44</f>
        <v>943000</v>
      </c>
      <c r="Z43" s="142">
        <f t="shared" si="3"/>
        <v>943000</v>
      </c>
      <c r="AA43" s="12"/>
      <c r="AB43" s="3"/>
    </row>
    <row r="44" spans="1:28" ht="29.25" customHeight="1">
      <c r="A44" s="303"/>
      <c r="B44" s="313"/>
      <c r="C44" s="314"/>
      <c r="D44" s="315"/>
      <c r="E44" s="316"/>
      <c r="F44" s="317"/>
      <c r="G44" s="782" t="s">
        <v>227</v>
      </c>
      <c r="H44" s="782"/>
      <c r="I44" s="782"/>
      <c r="J44" s="782"/>
      <c r="K44" s="782"/>
      <c r="L44" s="782"/>
      <c r="M44" s="782"/>
      <c r="N44" s="782"/>
      <c r="O44" s="132" t="s">
        <v>226</v>
      </c>
      <c r="P44" s="135" t="s">
        <v>148</v>
      </c>
      <c r="Q44" s="138" t="s">
        <v>162</v>
      </c>
      <c r="R44" s="137" t="s">
        <v>225</v>
      </c>
      <c r="S44" s="139" t="s">
        <v>224</v>
      </c>
      <c r="T44" s="135" t="s">
        <v>293</v>
      </c>
      <c r="U44" s="135" t="s">
        <v>293</v>
      </c>
      <c r="V44" s="140" t="s">
        <v>293</v>
      </c>
      <c r="W44" s="133"/>
      <c r="X44" s="141">
        <f>X45</f>
        <v>943000</v>
      </c>
      <c r="Y44" s="141">
        <f t="shared" si="3"/>
        <v>943000</v>
      </c>
      <c r="Z44" s="142">
        <f t="shared" si="3"/>
        <v>943000</v>
      </c>
      <c r="AA44" s="12"/>
      <c r="AB44" s="3"/>
    </row>
    <row r="45" spans="1:28" ht="15" customHeight="1">
      <c r="A45" s="303"/>
      <c r="B45" s="779" t="s">
        <v>232</v>
      </c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132" t="s">
        <v>226</v>
      </c>
      <c r="P45" s="135" t="s">
        <v>148</v>
      </c>
      <c r="Q45" s="138" t="s">
        <v>162</v>
      </c>
      <c r="R45" s="137" t="s">
        <v>225</v>
      </c>
      <c r="S45" s="139" t="s">
        <v>224</v>
      </c>
      <c r="T45" s="135">
        <v>4</v>
      </c>
      <c r="U45" s="135">
        <v>9</v>
      </c>
      <c r="V45" s="140" t="s">
        <v>293</v>
      </c>
      <c r="W45" s="133"/>
      <c r="X45" s="141">
        <f>X46</f>
        <v>943000</v>
      </c>
      <c r="Y45" s="141">
        <f t="shared" si="3"/>
        <v>943000</v>
      </c>
      <c r="Z45" s="142">
        <f t="shared" si="3"/>
        <v>943000</v>
      </c>
      <c r="AA45" s="12"/>
      <c r="AB45" s="3"/>
    </row>
    <row r="46" spans="1:28" ht="29.25" customHeight="1">
      <c r="A46" s="303"/>
      <c r="B46" s="779" t="s">
        <v>187</v>
      </c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  <c r="O46" s="132" t="s">
        <v>226</v>
      </c>
      <c r="P46" s="84" t="s">
        <v>148</v>
      </c>
      <c r="Q46" s="154" t="s">
        <v>162</v>
      </c>
      <c r="R46" s="153" t="s">
        <v>225</v>
      </c>
      <c r="S46" s="155" t="s">
        <v>224</v>
      </c>
      <c r="T46" s="84">
        <v>4</v>
      </c>
      <c r="U46" s="84">
        <v>9</v>
      </c>
      <c r="V46" s="119" t="s">
        <v>183</v>
      </c>
      <c r="W46" s="133"/>
      <c r="X46" s="528">
        <v>943000</v>
      </c>
      <c r="Y46" s="528">
        <v>943000</v>
      </c>
      <c r="Z46" s="528">
        <v>943000</v>
      </c>
      <c r="AA46" s="12"/>
      <c r="AB46" s="3"/>
    </row>
    <row r="47" spans="1:28" ht="29.25" customHeight="1">
      <c r="A47" s="303"/>
      <c r="B47" s="313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152" t="s">
        <v>117</v>
      </c>
      <c r="N47" s="318"/>
      <c r="O47" s="132"/>
      <c r="P47" s="413" t="s">
        <v>148</v>
      </c>
      <c r="Q47" s="414" t="s">
        <v>162</v>
      </c>
      <c r="R47" s="413">
        <v>5</v>
      </c>
      <c r="S47" s="415">
        <v>90049</v>
      </c>
      <c r="T47" s="135">
        <v>4</v>
      </c>
      <c r="U47" s="135">
        <v>9</v>
      </c>
      <c r="V47" s="140"/>
      <c r="W47" s="319"/>
      <c r="X47" s="528">
        <v>1800108.19</v>
      </c>
      <c r="Y47" s="419">
        <v>1756981.67</v>
      </c>
      <c r="Z47" s="419">
        <v>2096404.48</v>
      </c>
      <c r="AA47" s="12"/>
      <c r="AB47" s="3"/>
    </row>
    <row r="48" spans="1:28" ht="29.25" customHeight="1">
      <c r="A48" s="303"/>
      <c r="B48" s="313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152" t="s">
        <v>118</v>
      </c>
      <c r="N48" s="318"/>
      <c r="O48" s="132"/>
      <c r="P48" s="413" t="s">
        <v>148</v>
      </c>
      <c r="Q48" s="414" t="s">
        <v>162</v>
      </c>
      <c r="R48" s="413">
        <v>5</v>
      </c>
      <c r="S48" s="415">
        <v>90049</v>
      </c>
      <c r="T48" s="135">
        <v>4</v>
      </c>
      <c r="U48" s="135">
        <v>9</v>
      </c>
      <c r="V48" s="119"/>
      <c r="W48" s="133"/>
      <c r="X48" s="528">
        <v>1800108.19</v>
      </c>
      <c r="Y48" s="419">
        <v>1756981.67</v>
      </c>
      <c r="Z48" s="419">
        <v>2096404.48</v>
      </c>
      <c r="AA48" s="12"/>
      <c r="AB48" s="3"/>
    </row>
    <row r="49" spans="1:29" ht="29.25" customHeight="1">
      <c r="A49" s="303"/>
      <c r="B49" s="313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593" t="s">
        <v>187</v>
      </c>
      <c r="N49" s="628"/>
      <c r="O49" s="595"/>
      <c r="P49" s="534" t="s">
        <v>148</v>
      </c>
      <c r="Q49" s="535" t="s">
        <v>162</v>
      </c>
      <c r="R49" s="534">
        <v>5</v>
      </c>
      <c r="S49" s="621">
        <v>90049</v>
      </c>
      <c r="T49" s="135">
        <v>4</v>
      </c>
      <c r="U49" s="135">
        <v>9</v>
      </c>
      <c r="V49" s="140">
        <v>240</v>
      </c>
      <c r="W49" s="319"/>
      <c r="X49" s="622">
        <v>1800108.19</v>
      </c>
      <c r="Y49" s="538">
        <v>1756981.67</v>
      </c>
      <c r="Z49" s="538">
        <v>2096404.48</v>
      </c>
      <c r="AA49" s="12"/>
      <c r="AB49" s="3"/>
    </row>
    <row r="50" spans="1:29" ht="36.75" customHeight="1">
      <c r="A50" s="303"/>
      <c r="B50" s="313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627" t="s">
        <v>120</v>
      </c>
      <c r="N50" s="318"/>
      <c r="O50" s="132"/>
      <c r="P50" s="631">
        <v>85</v>
      </c>
      <c r="Q50" s="632">
        <v>0</v>
      </c>
      <c r="R50" s="631">
        <v>2</v>
      </c>
      <c r="S50" s="633">
        <v>0</v>
      </c>
      <c r="T50" s="84"/>
      <c r="U50" s="84"/>
      <c r="V50" s="119"/>
      <c r="W50" s="133"/>
      <c r="X50" s="417">
        <v>20000</v>
      </c>
      <c r="Y50" s="417">
        <v>20000</v>
      </c>
      <c r="Z50" s="417">
        <v>20000</v>
      </c>
      <c r="AA50" s="623"/>
      <c r="AB50" s="624"/>
      <c r="AC50" s="625"/>
    </row>
    <row r="51" spans="1:29" ht="29.25" customHeight="1">
      <c r="A51" s="303"/>
      <c r="B51" s="313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148" t="s">
        <v>469</v>
      </c>
      <c r="N51" s="629"/>
      <c r="O51" s="272"/>
      <c r="P51" s="413" t="s">
        <v>148</v>
      </c>
      <c r="Q51" s="414" t="s">
        <v>143</v>
      </c>
      <c r="R51" s="413">
        <v>2</v>
      </c>
      <c r="S51" s="415">
        <v>90044</v>
      </c>
      <c r="T51" s="84">
        <v>4</v>
      </c>
      <c r="U51" s="84">
        <v>12</v>
      </c>
      <c r="V51" s="119"/>
      <c r="W51" s="133"/>
      <c r="X51" s="417">
        <v>20000</v>
      </c>
      <c r="Y51" s="417">
        <v>20000</v>
      </c>
      <c r="Z51" s="417">
        <v>20000</v>
      </c>
      <c r="AA51" s="12"/>
      <c r="AB51" s="3"/>
    </row>
    <row r="52" spans="1:29" ht="29.25" customHeight="1">
      <c r="A52" s="303"/>
      <c r="B52" s="313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148" t="s">
        <v>470</v>
      </c>
      <c r="N52" s="318"/>
      <c r="O52" s="132"/>
      <c r="P52" s="413" t="s">
        <v>148</v>
      </c>
      <c r="Q52" s="414" t="s">
        <v>143</v>
      </c>
      <c r="R52" s="413">
        <v>2</v>
      </c>
      <c r="S52" s="415">
        <v>90044</v>
      </c>
      <c r="T52" s="84">
        <v>4</v>
      </c>
      <c r="U52" s="84">
        <v>12</v>
      </c>
      <c r="V52" s="119"/>
      <c r="W52" s="133"/>
      <c r="X52" s="417">
        <v>20000</v>
      </c>
      <c r="Y52" s="417">
        <v>20000</v>
      </c>
      <c r="Z52" s="417">
        <v>20000</v>
      </c>
      <c r="AA52" s="12"/>
      <c r="AB52" s="3"/>
    </row>
    <row r="53" spans="1:29" ht="29.25" customHeight="1">
      <c r="A53" s="303"/>
      <c r="B53" s="313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148" t="s">
        <v>187</v>
      </c>
      <c r="N53" s="318"/>
      <c r="O53" s="132"/>
      <c r="P53" s="413" t="s">
        <v>148</v>
      </c>
      <c r="Q53" s="414" t="s">
        <v>143</v>
      </c>
      <c r="R53" s="413">
        <v>2</v>
      </c>
      <c r="S53" s="415">
        <v>90044</v>
      </c>
      <c r="T53" s="84">
        <v>4</v>
      </c>
      <c r="U53" s="84">
        <v>12</v>
      </c>
      <c r="V53" s="119">
        <v>240</v>
      </c>
      <c r="W53" s="133"/>
      <c r="X53" s="417">
        <v>20000</v>
      </c>
      <c r="Y53" s="417">
        <v>20000</v>
      </c>
      <c r="Z53" s="417">
        <v>20000</v>
      </c>
      <c r="AA53" s="12"/>
      <c r="AB53" s="3"/>
    </row>
    <row r="54" spans="1:29" ht="15" customHeight="1">
      <c r="A54" s="303"/>
      <c r="B54" s="313"/>
      <c r="C54" s="314"/>
      <c r="D54" s="315"/>
      <c r="E54" s="781" t="s">
        <v>222</v>
      </c>
      <c r="F54" s="781"/>
      <c r="G54" s="781"/>
      <c r="H54" s="781"/>
      <c r="I54" s="781"/>
      <c r="J54" s="781"/>
      <c r="K54" s="781"/>
      <c r="L54" s="781"/>
      <c r="M54" s="781"/>
      <c r="N54" s="781"/>
      <c r="O54" s="132" t="s">
        <v>221</v>
      </c>
      <c r="P54" s="290" t="s">
        <v>148</v>
      </c>
      <c r="Q54" s="306" t="s">
        <v>216</v>
      </c>
      <c r="R54" s="305" t="s">
        <v>142</v>
      </c>
      <c r="S54" s="307" t="s">
        <v>141</v>
      </c>
      <c r="T54" s="290" t="s">
        <v>293</v>
      </c>
      <c r="U54" s="290" t="s">
        <v>293</v>
      </c>
      <c r="V54" s="291" t="s">
        <v>293</v>
      </c>
      <c r="W54" s="273"/>
      <c r="X54" s="292">
        <f t="shared" ref="X54:Z56" si="4">X55</f>
        <v>30000</v>
      </c>
      <c r="Y54" s="292">
        <f t="shared" si="4"/>
        <v>30000</v>
      </c>
      <c r="Z54" s="293">
        <f t="shared" si="4"/>
        <v>30000</v>
      </c>
      <c r="AA54" s="12"/>
      <c r="AB54" s="3"/>
    </row>
    <row r="55" spans="1:29" ht="29.25" customHeight="1">
      <c r="A55" s="303"/>
      <c r="B55" s="313"/>
      <c r="C55" s="314"/>
      <c r="D55" s="315"/>
      <c r="E55" s="316"/>
      <c r="F55" s="782" t="s">
        <v>220</v>
      </c>
      <c r="G55" s="782"/>
      <c r="H55" s="782"/>
      <c r="I55" s="782"/>
      <c r="J55" s="782"/>
      <c r="K55" s="782"/>
      <c r="L55" s="782"/>
      <c r="M55" s="782"/>
      <c r="N55" s="782"/>
      <c r="O55" s="132" t="s">
        <v>219</v>
      </c>
      <c r="P55" s="135" t="s">
        <v>148</v>
      </c>
      <c r="Q55" s="138" t="s">
        <v>216</v>
      </c>
      <c r="R55" s="137" t="s">
        <v>146</v>
      </c>
      <c r="S55" s="139" t="s">
        <v>141</v>
      </c>
      <c r="T55" s="135" t="s">
        <v>293</v>
      </c>
      <c r="U55" s="135" t="s">
        <v>293</v>
      </c>
      <c r="V55" s="140" t="s">
        <v>293</v>
      </c>
      <c r="W55" s="133"/>
      <c r="X55" s="141">
        <f t="shared" si="4"/>
        <v>30000</v>
      </c>
      <c r="Y55" s="141">
        <f t="shared" si="4"/>
        <v>30000</v>
      </c>
      <c r="Z55" s="142">
        <f t="shared" si="4"/>
        <v>30000</v>
      </c>
      <c r="AA55" s="12"/>
      <c r="AB55" s="3"/>
    </row>
    <row r="56" spans="1:29" ht="15" customHeight="1">
      <c r="A56" s="303"/>
      <c r="B56" s="313"/>
      <c r="C56" s="314"/>
      <c r="D56" s="315"/>
      <c r="E56" s="316"/>
      <c r="F56" s="317"/>
      <c r="G56" s="782" t="s">
        <v>218</v>
      </c>
      <c r="H56" s="782"/>
      <c r="I56" s="782"/>
      <c r="J56" s="782"/>
      <c r="K56" s="782"/>
      <c r="L56" s="782"/>
      <c r="M56" s="782"/>
      <c r="N56" s="782"/>
      <c r="O56" s="132" t="s">
        <v>217</v>
      </c>
      <c r="P56" s="135" t="s">
        <v>148</v>
      </c>
      <c r="Q56" s="138" t="s">
        <v>216</v>
      </c>
      <c r="R56" s="137" t="s">
        <v>146</v>
      </c>
      <c r="S56" s="139" t="s">
        <v>215</v>
      </c>
      <c r="T56" s="84">
        <v>4</v>
      </c>
      <c r="U56" s="84">
        <v>12</v>
      </c>
      <c r="V56" s="140" t="s">
        <v>293</v>
      </c>
      <c r="W56" s="319"/>
      <c r="X56" s="141">
        <f t="shared" si="4"/>
        <v>30000</v>
      </c>
      <c r="Y56" s="141">
        <f t="shared" si="4"/>
        <v>30000</v>
      </c>
      <c r="Z56" s="142">
        <f t="shared" si="4"/>
        <v>30000</v>
      </c>
      <c r="AA56" s="12"/>
      <c r="AB56" s="3"/>
    </row>
    <row r="57" spans="1:29" ht="16.5" customHeight="1">
      <c r="A57" s="303"/>
      <c r="B57" s="313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 t="s">
        <v>307</v>
      </c>
      <c r="N57" s="318"/>
      <c r="O57" s="132"/>
      <c r="P57" s="84" t="s">
        <v>148</v>
      </c>
      <c r="Q57" s="154" t="s">
        <v>216</v>
      </c>
      <c r="R57" s="153" t="s">
        <v>146</v>
      </c>
      <c r="S57" s="155" t="s">
        <v>215</v>
      </c>
      <c r="T57" s="84">
        <v>4</v>
      </c>
      <c r="U57" s="84">
        <v>12</v>
      </c>
      <c r="V57" s="321">
        <v>410</v>
      </c>
      <c r="W57" s="320"/>
      <c r="X57" s="419">
        <v>30000</v>
      </c>
      <c r="Y57" s="419">
        <v>30000</v>
      </c>
      <c r="Z57" s="177">
        <v>30000</v>
      </c>
      <c r="AA57" s="12"/>
      <c r="AB57" s="3"/>
    </row>
    <row r="58" spans="1:29" ht="15" customHeight="1">
      <c r="A58" s="303"/>
      <c r="B58" s="313"/>
      <c r="C58" s="314"/>
      <c r="D58" s="315"/>
      <c r="E58" s="781" t="s">
        <v>212</v>
      </c>
      <c r="F58" s="781"/>
      <c r="G58" s="781"/>
      <c r="H58" s="781"/>
      <c r="I58" s="781"/>
      <c r="J58" s="781"/>
      <c r="K58" s="781"/>
      <c r="L58" s="781"/>
      <c r="M58" s="781"/>
      <c r="N58" s="781"/>
      <c r="O58" s="132" t="s">
        <v>211</v>
      </c>
      <c r="P58" s="290" t="s">
        <v>148</v>
      </c>
      <c r="Q58" s="306" t="s">
        <v>206</v>
      </c>
      <c r="R58" s="305" t="s">
        <v>142</v>
      </c>
      <c r="S58" s="307" t="s">
        <v>141</v>
      </c>
      <c r="T58" s="290" t="s">
        <v>293</v>
      </c>
      <c r="U58" s="290" t="s">
        <v>293</v>
      </c>
      <c r="V58" s="291" t="s">
        <v>293</v>
      </c>
      <c r="W58" s="273"/>
      <c r="X58" s="292">
        <f>X59</f>
        <v>0</v>
      </c>
      <c r="Y58" s="292">
        <f t="shared" ref="Y58:Z61" si="5">Y59</f>
        <v>0</v>
      </c>
      <c r="Z58" s="293">
        <f t="shared" si="5"/>
        <v>0</v>
      </c>
      <c r="AA58" s="12"/>
      <c r="AB58" s="3"/>
    </row>
    <row r="59" spans="1:29" ht="15" customHeight="1">
      <c r="A59" s="303"/>
      <c r="B59" s="313"/>
      <c r="C59" s="314"/>
      <c r="D59" s="315"/>
      <c r="E59" s="316"/>
      <c r="F59" s="782" t="s">
        <v>210</v>
      </c>
      <c r="G59" s="782"/>
      <c r="H59" s="782"/>
      <c r="I59" s="782"/>
      <c r="J59" s="782"/>
      <c r="K59" s="782"/>
      <c r="L59" s="782"/>
      <c r="M59" s="782"/>
      <c r="N59" s="782"/>
      <c r="O59" s="132" t="s">
        <v>209</v>
      </c>
      <c r="P59" s="135" t="s">
        <v>148</v>
      </c>
      <c r="Q59" s="138" t="s">
        <v>206</v>
      </c>
      <c r="R59" s="137" t="s">
        <v>205</v>
      </c>
      <c r="S59" s="139" t="s">
        <v>141</v>
      </c>
      <c r="T59" s="135" t="s">
        <v>293</v>
      </c>
      <c r="U59" s="135" t="s">
        <v>293</v>
      </c>
      <c r="V59" s="140" t="s">
        <v>293</v>
      </c>
      <c r="W59" s="133"/>
      <c r="X59" s="141">
        <f>X60</f>
        <v>0</v>
      </c>
      <c r="Y59" s="141">
        <f t="shared" si="5"/>
        <v>0</v>
      </c>
      <c r="Z59" s="142">
        <f t="shared" si="5"/>
        <v>0</v>
      </c>
      <c r="AA59" s="12"/>
      <c r="AB59" s="3"/>
    </row>
    <row r="60" spans="1:29" ht="15" customHeight="1">
      <c r="A60" s="303"/>
      <c r="B60" s="313"/>
      <c r="C60" s="314"/>
      <c r="D60" s="315"/>
      <c r="E60" s="316"/>
      <c r="F60" s="317"/>
      <c r="G60" s="782" t="s">
        <v>208</v>
      </c>
      <c r="H60" s="782"/>
      <c r="I60" s="782"/>
      <c r="J60" s="782"/>
      <c r="K60" s="782"/>
      <c r="L60" s="782"/>
      <c r="M60" s="782"/>
      <c r="N60" s="782"/>
      <c r="O60" s="132" t="s">
        <v>207</v>
      </c>
      <c r="P60" s="135" t="s">
        <v>148</v>
      </c>
      <c r="Q60" s="138" t="s">
        <v>206</v>
      </c>
      <c r="R60" s="137" t="s">
        <v>205</v>
      </c>
      <c r="S60" s="139" t="s">
        <v>204</v>
      </c>
      <c r="T60" s="135" t="s">
        <v>293</v>
      </c>
      <c r="U60" s="135" t="s">
        <v>293</v>
      </c>
      <c r="V60" s="140" t="s">
        <v>293</v>
      </c>
      <c r="W60" s="133"/>
      <c r="X60" s="141">
        <f>X61</f>
        <v>0</v>
      </c>
      <c r="Y60" s="141">
        <f t="shared" si="5"/>
        <v>0</v>
      </c>
      <c r="Z60" s="142">
        <f t="shared" si="5"/>
        <v>0</v>
      </c>
      <c r="AA60" s="12"/>
      <c r="AB60" s="3"/>
    </row>
    <row r="61" spans="1:29" ht="15" customHeight="1">
      <c r="A61" s="303"/>
      <c r="B61" s="779" t="s">
        <v>213</v>
      </c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132" t="s">
        <v>207</v>
      </c>
      <c r="P61" s="135" t="s">
        <v>148</v>
      </c>
      <c r="Q61" s="138" t="s">
        <v>206</v>
      </c>
      <c r="R61" s="137" t="s">
        <v>205</v>
      </c>
      <c r="S61" s="139" t="s">
        <v>204</v>
      </c>
      <c r="T61" s="135">
        <v>5</v>
      </c>
      <c r="U61" s="135">
        <v>1</v>
      </c>
      <c r="V61" s="140" t="s">
        <v>293</v>
      </c>
      <c r="W61" s="133"/>
      <c r="X61" s="141">
        <f>X62</f>
        <v>0</v>
      </c>
      <c r="Y61" s="141">
        <f t="shared" si="5"/>
        <v>0</v>
      </c>
      <c r="Z61" s="142">
        <f t="shared" si="5"/>
        <v>0</v>
      </c>
      <c r="AA61" s="12"/>
      <c r="AB61" s="3"/>
    </row>
    <row r="62" spans="1:29" ht="33" customHeight="1">
      <c r="A62" s="303"/>
      <c r="B62" s="779" t="s">
        <v>187</v>
      </c>
      <c r="C62" s="780"/>
      <c r="D62" s="780"/>
      <c r="E62" s="780"/>
      <c r="F62" s="780"/>
      <c r="G62" s="780"/>
      <c r="H62" s="780"/>
      <c r="I62" s="780"/>
      <c r="J62" s="780"/>
      <c r="K62" s="780"/>
      <c r="L62" s="780"/>
      <c r="M62" s="780"/>
      <c r="N62" s="780"/>
      <c r="O62" s="132" t="s">
        <v>207</v>
      </c>
      <c r="P62" s="84" t="s">
        <v>148</v>
      </c>
      <c r="Q62" s="154" t="s">
        <v>206</v>
      </c>
      <c r="R62" s="153" t="s">
        <v>205</v>
      </c>
      <c r="S62" s="155" t="s">
        <v>204</v>
      </c>
      <c r="T62" s="84">
        <v>5</v>
      </c>
      <c r="U62" s="84">
        <v>1</v>
      </c>
      <c r="V62" s="119" t="s">
        <v>183</v>
      </c>
      <c r="W62" s="133"/>
      <c r="X62" s="118">
        <v>0</v>
      </c>
      <c r="Y62" s="118">
        <v>0</v>
      </c>
      <c r="Z62" s="177">
        <v>0</v>
      </c>
      <c r="AA62" s="12"/>
      <c r="AB62" s="3"/>
    </row>
    <row r="63" spans="1:29" ht="29.25" customHeight="1">
      <c r="A63" s="303"/>
      <c r="B63" s="313"/>
      <c r="C63" s="314"/>
      <c r="D63" s="315"/>
      <c r="E63" s="781" t="s">
        <v>202</v>
      </c>
      <c r="F63" s="781"/>
      <c r="G63" s="781"/>
      <c r="H63" s="781"/>
      <c r="I63" s="781"/>
      <c r="J63" s="781"/>
      <c r="K63" s="781"/>
      <c r="L63" s="781"/>
      <c r="M63" s="781"/>
      <c r="N63" s="781"/>
      <c r="O63" s="132" t="s">
        <v>201</v>
      </c>
      <c r="P63" s="290" t="s">
        <v>148</v>
      </c>
      <c r="Q63" s="306" t="s">
        <v>196</v>
      </c>
      <c r="R63" s="305" t="s">
        <v>142</v>
      </c>
      <c r="S63" s="307" t="s">
        <v>141</v>
      </c>
      <c r="T63" s="290" t="s">
        <v>293</v>
      </c>
      <c r="U63" s="290" t="s">
        <v>293</v>
      </c>
      <c r="V63" s="291" t="s">
        <v>293</v>
      </c>
      <c r="W63" s="133"/>
      <c r="X63" s="292">
        <f>X64</f>
        <v>50000</v>
      </c>
      <c r="Y63" s="292">
        <f t="shared" ref="Y63:Z66" si="6">Y64</f>
        <v>50000</v>
      </c>
      <c r="Z63" s="293">
        <f t="shared" si="6"/>
        <v>50000</v>
      </c>
      <c r="AA63" s="12"/>
      <c r="AB63" s="3"/>
    </row>
    <row r="64" spans="1:29" ht="29.25" customHeight="1">
      <c r="A64" s="303"/>
      <c r="B64" s="313"/>
      <c r="C64" s="314"/>
      <c r="D64" s="315"/>
      <c r="E64" s="316"/>
      <c r="F64" s="782" t="s">
        <v>200</v>
      </c>
      <c r="G64" s="782"/>
      <c r="H64" s="782"/>
      <c r="I64" s="782"/>
      <c r="J64" s="782"/>
      <c r="K64" s="782"/>
      <c r="L64" s="782"/>
      <c r="M64" s="782"/>
      <c r="N64" s="782"/>
      <c r="O64" s="132" t="s">
        <v>199</v>
      </c>
      <c r="P64" s="135" t="s">
        <v>148</v>
      </c>
      <c r="Q64" s="138" t="s">
        <v>196</v>
      </c>
      <c r="R64" s="137" t="s">
        <v>195</v>
      </c>
      <c r="S64" s="139" t="s">
        <v>141</v>
      </c>
      <c r="T64" s="135" t="s">
        <v>293</v>
      </c>
      <c r="U64" s="135" t="s">
        <v>293</v>
      </c>
      <c r="V64" s="140" t="s">
        <v>293</v>
      </c>
      <c r="W64" s="133"/>
      <c r="X64" s="141">
        <f>X65</f>
        <v>50000</v>
      </c>
      <c r="Y64" s="141">
        <f t="shared" si="6"/>
        <v>50000</v>
      </c>
      <c r="Z64" s="142">
        <f t="shared" si="6"/>
        <v>50000</v>
      </c>
      <c r="AA64" s="12"/>
      <c r="AB64" s="3"/>
    </row>
    <row r="65" spans="1:28" ht="15" customHeight="1">
      <c r="A65" s="303"/>
      <c r="B65" s="313"/>
      <c r="C65" s="314"/>
      <c r="D65" s="315"/>
      <c r="E65" s="316"/>
      <c r="F65" s="317"/>
      <c r="G65" s="782" t="s">
        <v>198</v>
      </c>
      <c r="H65" s="782"/>
      <c r="I65" s="782"/>
      <c r="J65" s="782"/>
      <c r="K65" s="782"/>
      <c r="L65" s="782"/>
      <c r="M65" s="782"/>
      <c r="N65" s="782"/>
      <c r="O65" s="132" t="s">
        <v>197</v>
      </c>
      <c r="P65" s="135" t="s">
        <v>148</v>
      </c>
      <c r="Q65" s="138" t="s">
        <v>196</v>
      </c>
      <c r="R65" s="137" t="s">
        <v>195</v>
      </c>
      <c r="S65" s="139" t="s">
        <v>194</v>
      </c>
      <c r="T65" s="135" t="s">
        <v>293</v>
      </c>
      <c r="U65" s="135" t="s">
        <v>293</v>
      </c>
      <c r="V65" s="140" t="s">
        <v>293</v>
      </c>
      <c r="W65" s="133"/>
      <c r="X65" s="141">
        <f>X66</f>
        <v>50000</v>
      </c>
      <c r="Y65" s="141">
        <f t="shared" si="6"/>
        <v>50000</v>
      </c>
      <c r="Z65" s="142">
        <f t="shared" si="6"/>
        <v>50000</v>
      </c>
      <c r="AA65" s="12"/>
      <c r="AB65" s="3"/>
    </row>
    <row r="66" spans="1:28" ht="15" customHeight="1">
      <c r="A66" s="303"/>
      <c r="B66" s="779" t="s">
        <v>203</v>
      </c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N66" s="780"/>
      <c r="O66" s="132" t="s">
        <v>197</v>
      </c>
      <c r="P66" s="135" t="s">
        <v>148</v>
      </c>
      <c r="Q66" s="138" t="s">
        <v>196</v>
      </c>
      <c r="R66" s="137" t="s">
        <v>195</v>
      </c>
      <c r="S66" s="139" t="s">
        <v>194</v>
      </c>
      <c r="T66" s="135">
        <v>5</v>
      </c>
      <c r="U66" s="135">
        <v>2</v>
      </c>
      <c r="V66" s="140" t="s">
        <v>293</v>
      </c>
      <c r="W66" s="133"/>
      <c r="X66" s="141">
        <f>X67</f>
        <v>50000</v>
      </c>
      <c r="Y66" s="141">
        <f t="shared" si="6"/>
        <v>50000</v>
      </c>
      <c r="Z66" s="142">
        <f t="shared" si="6"/>
        <v>50000</v>
      </c>
      <c r="AA66" s="12"/>
      <c r="AB66" s="3"/>
    </row>
    <row r="67" spans="1:28" ht="29.25" customHeight="1">
      <c r="A67" s="303"/>
      <c r="B67" s="779" t="s">
        <v>187</v>
      </c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132" t="s">
        <v>197</v>
      </c>
      <c r="P67" s="84" t="s">
        <v>148</v>
      </c>
      <c r="Q67" s="154" t="s">
        <v>196</v>
      </c>
      <c r="R67" s="153" t="s">
        <v>195</v>
      </c>
      <c r="S67" s="155" t="s">
        <v>194</v>
      </c>
      <c r="T67" s="84">
        <v>5</v>
      </c>
      <c r="U67" s="84">
        <v>2</v>
      </c>
      <c r="V67" s="119" t="s">
        <v>183</v>
      </c>
      <c r="W67" s="133"/>
      <c r="X67" s="419">
        <v>50000</v>
      </c>
      <c r="Y67" s="419">
        <v>50000</v>
      </c>
      <c r="Z67" s="419">
        <v>50000</v>
      </c>
      <c r="AA67" s="12"/>
      <c r="AB67" s="3"/>
    </row>
    <row r="68" spans="1:28" ht="15" customHeight="1">
      <c r="A68" s="303"/>
      <c r="B68" s="313"/>
      <c r="C68" s="314"/>
      <c r="D68" s="315"/>
      <c r="E68" s="781" t="s">
        <v>192</v>
      </c>
      <c r="F68" s="781"/>
      <c r="G68" s="781"/>
      <c r="H68" s="781"/>
      <c r="I68" s="781"/>
      <c r="J68" s="781"/>
      <c r="K68" s="781"/>
      <c r="L68" s="781"/>
      <c r="M68" s="781"/>
      <c r="N68" s="781"/>
      <c r="O68" s="132" t="s">
        <v>191</v>
      </c>
      <c r="P68" s="290" t="s">
        <v>148</v>
      </c>
      <c r="Q68" s="306" t="s">
        <v>185</v>
      </c>
      <c r="R68" s="305" t="s">
        <v>142</v>
      </c>
      <c r="S68" s="307" t="s">
        <v>141</v>
      </c>
      <c r="T68" s="290" t="s">
        <v>293</v>
      </c>
      <c r="U68" s="290" t="s">
        <v>293</v>
      </c>
      <c r="V68" s="291" t="s">
        <v>293</v>
      </c>
      <c r="W68" s="133"/>
      <c r="X68" s="292">
        <f>X69+X73</f>
        <v>1333100</v>
      </c>
      <c r="Y68" s="292">
        <f>Y69+Y73</f>
        <v>1162500</v>
      </c>
      <c r="Z68" s="292">
        <f>Z69+Z73</f>
        <v>902000</v>
      </c>
      <c r="AA68" s="12"/>
      <c r="AB68" s="3"/>
    </row>
    <row r="69" spans="1:28" ht="15" customHeight="1">
      <c r="A69" s="303"/>
      <c r="B69" s="313"/>
      <c r="C69" s="314"/>
      <c r="D69" s="315"/>
      <c r="E69" s="316"/>
      <c r="F69" s="782" t="s">
        <v>190</v>
      </c>
      <c r="G69" s="782"/>
      <c r="H69" s="782"/>
      <c r="I69" s="782"/>
      <c r="J69" s="782"/>
      <c r="K69" s="782"/>
      <c r="L69" s="782"/>
      <c r="M69" s="782"/>
      <c r="N69" s="782"/>
      <c r="O69" s="132" t="s">
        <v>189</v>
      </c>
      <c r="P69" s="135" t="s">
        <v>148</v>
      </c>
      <c r="Q69" s="138" t="s">
        <v>185</v>
      </c>
      <c r="R69" s="137" t="s">
        <v>146</v>
      </c>
      <c r="S69" s="139" t="s">
        <v>141</v>
      </c>
      <c r="T69" s="135" t="s">
        <v>293</v>
      </c>
      <c r="U69" s="135" t="s">
        <v>293</v>
      </c>
      <c r="V69" s="140" t="s">
        <v>293</v>
      </c>
      <c r="W69" s="133"/>
      <c r="X69" s="141">
        <f>X70</f>
        <v>30000</v>
      </c>
      <c r="Y69" s="141">
        <f t="shared" ref="Y69:Z71" si="7">Y70</f>
        <v>30000</v>
      </c>
      <c r="Z69" s="142">
        <f t="shared" si="7"/>
        <v>30000</v>
      </c>
      <c r="AA69" s="12"/>
      <c r="AB69" s="3"/>
    </row>
    <row r="70" spans="1:28" ht="15" customHeight="1">
      <c r="A70" s="303"/>
      <c r="B70" s="313"/>
      <c r="C70" s="314"/>
      <c r="D70" s="315"/>
      <c r="E70" s="316"/>
      <c r="F70" s="317"/>
      <c r="G70" s="782" t="s">
        <v>188</v>
      </c>
      <c r="H70" s="782"/>
      <c r="I70" s="782"/>
      <c r="J70" s="782"/>
      <c r="K70" s="782"/>
      <c r="L70" s="782"/>
      <c r="M70" s="782"/>
      <c r="N70" s="782"/>
      <c r="O70" s="132" t="s">
        <v>186</v>
      </c>
      <c r="P70" s="135" t="s">
        <v>148</v>
      </c>
      <c r="Q70" s="138" t="s">
        <v>185</v>
      </c>
      <c r="R70" s="137" t="s">
        <v>146</v>
      </c>
      <c r="S70" s="139" t="s">
        <v>184</v>
      </c>
      <c r="T70" s="135" t="s">
        <v>293</v>
      </c>
      <c r="U70" s="135" t="s">
        <v>293</v>
      </c>
      <c r="V70" s="140" t="s">
        <v>293</v>
      </c>
      <c r="W70" s="133"/>
      <c r="X70" s="141">
        <f>X71</f>
        <v>30000</v>
      </c>
      <c r="Y70" s="141">
        <f t="shared" si="7"/>
        <v>30000</v>
      </c>
      <c r="Z70" s="142">
        <f t="shared" si="7"/>
        <v>30000</v>
      </c>
      <c r="AA70" s="12"/>
      <c r="AB70" s="3"/>
    </row>
    <row r="71" spans="1:28" ht="15" customHeight="1">
      <c r="A71" s="303"/>
      <c r="B71" s="779" t="s">
        <v>193</v>
      </c>
      <c r="C71" s="780"/>
      <c r="D71" s="780"/>
      <c r="E71" s="780"/>
      <c r="F71" s="780"/>
      <c r="G71" s="780"/>
      <c r="H71" s="780"/>
      <c r="I71" s="780"/>
      <c r="J71" s="780"/>
      <c r="K71" s="780"/>
      <c r="L71" s="780"/>
      <c r="M71" s="780"/>
      <c r="N71" s="780"/>
      <c r="O71" s="132" t="s">
        <v>186</v>
      </c>
      <c r="P71" s="135" t="s">
        <v>148</v>
      </c>
      <c r="Q71" s="138" t="s">
        <v>185</v>
      </c>
      <c r="R71" s="137" t="s">
        <v>146</v>
      </c>
      <c r="S71" s="139" t="s">
        <v>184</v>
      </c>
      <c r="T71" s="135">
        <v>5</v>
      </c>
      <c r="U71" s="135">
        <v>3</v>
      </c>
      <c r="V71" s="140" t="s">
        <v>293</v>
      </c>
      <c r="W71" s="133"/>
      <c r="X71" s="141">
        <f>X72</f>
        <v>30000</v>
      </c>
      <c r="Y71" s="141">
        <f t="shared" si="7"/>
        <v>30000</v>
      </c>
      <c r="Z71" s="142">
        <f t="shared" si="7"/>
        <v>30000</v>
      </c>
      <c r="AA71" s="12"/>
      <c r="AB71" s="3"/>
    </row>
    <row r="72" spans="1:28" ht="29.25" customHeight="1">
      <c r="A72" s="303"/>
      <c r="B72" s="779" t="s">
        <v>187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132" t="s">
        <v>186</v>
      </c>
      <c r="P72" s="84" t="s">
        <v>148</v>
      </c>
      <c r="Q72" s="154" t="s">
        <v>185</v>
      </c>
      <c r="R72" s="153" t="s">
        <v>146</v>
      </c>
      <c r="S72" s="155" t="s">
        <v>184</v>
      </c>
      <c r="T72" s="84">
        <v>5</v>
      </c>
      <c r="U72" s="84">
        <v>3</v>
      </c>
      <c r="V72" s="119" t="s">
        <v>183</v>
      </c>
      <c r="W72" s="133"/>
      <c r="X72" s="419">
        <v>30000</v>
      </c>
      <c r="Y72" s="419">
        <v>30000</v>
      </c>
      <c r="Z72" s="419">
        <v>30000</v>
      </c>
      <c r="AA72" s="12"/>
      <c r="AB72" s="3"/>
    </row>
    <row r="73" spans="1:28" ht="29.25" customHeight="1">
      <c r="A73" s="303"/>
      <c r="B73" s="313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626" t="s">
        <v>122</v>
      </c>
      <c r="N73" s="318"/>
      <c r="O73" s="132"/>
      <c r="P73" s="413" t="s">
        <v>148</v>
      </c>
      <c r="Q73" s="414">
        <v>6</v>
      </c>
      <c r="R73" s="413">
        <v>3</v>
      </c>
      <c r="S73" s="415">
        <v>0</v>
      </c>
      <c r="T73" s="164"/>
      <c r="U73" s="164"/>
      <c r="V73" s="166"/>
      <c r="W73" s="319"/>
      <c r="X73" s="630">
        <v>1303100</v>
      </c>
      <c r="Y73" s="630">
        <v>1132500</v>
      </c>
      <c r="Z73" s="630">
        <v>872000</v>
      </c>
      <c r="AA73" s="12"/>
      <c r="AB73" s="3"/>
    </row>
    <row r="74" spans="1:28" ht="29.25" customHeight="1">
      <c r="A74" s="303"/>
      <c r="B74" s="313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152" t="s">
        <v>122</v>
      </c>
      <c r="N74" s="318"/>
      <c r="O74" s="132"/>
      <c r="P74" s="413" t="s">
        <v>148</v>
      </c>
      <c r="Q74" s="414">
        <v>6</v>
      </c>
      <c r="R74" s="413">
        <v>3</v>
      </c>
      <c r="S74" s="415">
        <v>90038</v>
      </c>
      <c r="T74" s="84">
        <v>5</v>
      </c>
      <c r="U74" s="84">
        <v>3</v>
      </c>
      <c r="V74" s="119"/>
      <c r="W74" s="133"/>
      <c r="X74" s="417">
        <v>1303100</v>
      </c>
      <c r="Y74" s="417">
        <v>1132500</v>
      </c>
      <c r="Z74" s="417">
        <v>872000</v>
      </c>
      <c r="AA74" s="12"/>
      <c r="AB74" s="3"/>
    </row>
    <row r="75" spans="1:28" ht="29.25" customHeight="1">
      <c r="A75" s="303"/>
      <c r="B75" s="313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152" t="s">
        <v>187</v>
      </c>
      <c r="N75" s="318"/>
      <c r="O75" s="132"/>
      <c r="P75" s="413" t="s">
        <v>148</v>
      </c>
      <c r="Q75" s="414">
        <v>6</v>
      </c>
      <c r="R75" s="413">
        <v>3</v>
      </c>
      <c r="S75" s="415">
        <v>90038</v>
      </c>
      <c r="T75" s="84">
        <v>5</v>
      </c>
      <c r="U75" s="84">
        <v>3</v>
      </c>
      <c r="V75" s="119">
        <v>240</v>
      </c>
      <c r="W75" s="133"/>
      <c r="X75" s="417">
        <v>1303100</v>
      </c>
      <c r="Y75" s="417">
        <v>1132500</v>
      </c>
      <c r="Z75" s="417">
        <v>872000</v>
      </c>
      <c r="AA75" s="12"/>
      <c r="AB75" s="3"/>
    </row>
    <row r="76" spans="1:28" ht="15" customHeight="1">
      <c r="A76" s="303"/>
      <c r="B76" s="313"/>
      <c r="C76" s="314"/>
      <c r="D76" s="315"/>
      <c r="E76" s="781" t="s">
        <v>155</v>
      </c>
      <c r="F76" s="781"/>
      <c r="G76" s="781"/>
      <c r="H76" s="781"/>
      <c r="I76" s="781"/>
      <c r="J76" s="781"/>
      <c r="K76" s="781"/>
      <c r="L76" s="781"/>
      <c r="M76" s="781"/>
      <c r="N76" s="781"/>
      <c r="O76" s="132" t="s">
        <v>154</v>
      </c>
      <c r="P76" s="290" t="s">
        <v>148</v>
      </c>
      <c r="Q76" s="306" t="s">
        <v>147</v>
      </c>
      <c r="R76" s="305" t="s">
        <v>142</v>
      </c>
      <c r="S76" s="307" t="s">
        <v>141</v>
      </c>
      <c r="T76" s="290" t="s">
        <v>293</v>
      </c>
      <c r="U76" s="290" t="s">
        <v>293</v>
      </c>
      <c r="V76" s="291" t="s">
        <v>293</v>
      </c>
      <c r="W76" s="273"/>
      <c r="X76" s="292">
        <f>X77</f>
        <v>137000</v>
      </c>
      <c r="Y76" s="292">
        <f t="shared" ref="Y76:Z79" si="8">Y77</f>
        <v>137000</v>
      </c>
      <c r="Z76" s="293">
        <f t="shared" si="8"/>
        <v>137000</v>
      </c>
      <c r="AA76" s="12"/>
      <c r="AB76" s="3"/>
    </row>
    <row r="77" spans="1:28" ht="29.25" customHeight="1">
      <c r="A77" s="303"/>
      <c r="B77" s="313"/>
      <c r="C77" s="314"/>
      <c r="D77" s="315"/>
      <c r="E77" s="316"/>
      <c r="F77" s="782" t="s">
        <v>153</v>
      </c>
      <c r="G77" s="782"/>
      <c r="H77" s="782"/>
      <c r="I77" s="782"/>
      <c r="J77" s="782"/>
      <c r="K77" s="782"/>
      <c r="L77" s="782"/>
      <c r="M77" s="782"/>
      <c r="N77" s="782"/>
      <c r="O77" s="132" t="s">
        <v>152</v>
      </c>
      <c r="P77" s="135" t="s">
        <v>148</v>
      </c>
      <c r="Q77" s="138" t="s">
        <v>147</v>
      </c>
      <c r="R77" s="137" t="s">
        <v>146</v>
      </c>
      <c r="S77" s="139" t="s">
        <v>141</v>
      </c>
      <c r="T77" s="135" t="s">
        <v>293</v>
      </c>
      <c r="U77" s="135" t="s">
        <v>293</v>
      </c>
      <c r="V77" s="140" t="s">
        <v>293</v>
      </c>
      <c r="W77" s="133"/>
      <c r="X77" s="141">
        <f>X78</f>
        <v>137000</v>
      </c>
      <c r="Y77" s="141">
        <f t="shared" si="8"/>
        <v>137000</v>
      </c>
      <c r="Z77" s="142">
        <f t="shared" si="8"/>
        <v>137000</v>
      </c>
      <c r="AA77" s="12"/>
      <c r="AB77" s="3"/>
    </row>
    <row r="78" spans="1:28" ht="15" customHeight="1">
      <c r="A78" s="303"/>
      <c r="B78" s="313"/>
      <c r="C78" s="314"/>
      <c r="D78" s="315"/>
      <c r="E78" s="316"/>
      <c r="F78" s="317"/>
      <c r="G78" s="782" t="s">
        <v>151</v>
      </c>
      <c r="H78" s="782"/>
      <c r="I78" s="782"/>
      <c r="J78" s="782"/>
      <c r="K78" s="782"/>
      <c r="L78" s="782"/>
      <c r="M78" s="782"/>
      <c r="N78" s="782"/>
      <c r="O78" s="132" t="s">
        <v>149</v>
      </c>
      <c r="P78" s="135" t="s">
        <v>148</v>
      </c>
      <c r="Q78" s="138" t="s">
        <v>147</v>
      </c>
      <c r="R78" s="137" t="s">
        <v>146</v>
      </c>
      <c r="S78" s="139" t="s">
        <v>145</v>
      </c>
      <c r="T78" s="135" t="s">
        <v>293</v>
      </c>
      <c r="U78" s="135" t="s">
        <v>293</v>
      </c>
      <c r="V78" s="140" t="s">
        <v>293</v>
      </c>
      <c r="W78" s="133"/>
      <c r="X78" s="141">
        <f>X79</f>
        <v>137000</v>
      </c>
      <c r="Y78" s="141">
        <f t="shared" si="8"/>
        <v>137000</v>
      </c>
      <c r="Z78" s="142">
        <f t="shared" si="8"/>
        <v>137000</v>
      </c>
      <c r="AA78" s="12"/>
      <c r="AB78" s="3"/>
    </row>
    <row r="79" spans="1:28" ht="15" customHeight="1">
      <c r="A79" s="303"/>
      <c r="B79" s="779" t="s">
        <v>158</v>
      </c>
      <c r="C79" s="780"/>
      <c r="D79" s="780"/>
      <c r="E79" s="780"/>
      <c r="F79" s="780"/>
      <c r="G79" s="780"/>
      <c r="H79" s="780"/>
      <c r="I79" s="780"/>
      <c r="J79" s="780"/>
      <c r="K79" s="780"/>
      <c r="L79" s="780"/>
      <c r="M79" s="780"/>
      <c r="N79" s="780"/>
      <c r="O79" s="132" t="s">
        <v>149</v>
      </c>
      <c r="P79" s="135" t="s">
        <v>148</v>
      </c>
      <c r="Q79" s="138" t="s">
        <v>147</v>
      </c>
      <c r="R79" s="137" t="s">
        <v>146</v>
      </c>
      <c r="S79" s="139" t="s">
        <v>145</v>
      </c>
      <c r="T79" s="135">
        <v>10</v>
      </c>
      <c r="U79" s="135">
        <v>1</v>
      </c>
      <c r="V79" s="140" t="s">
        <v>293</v>
      </c>
      <c r="W79" s="133"/>
      <c r="X79" s="141">
        <f>X80</f>
        <v>137000</v>
      </c>
      <c r="Y79" s="141">
        <f t="shared" si="8"/>
        <v>137000</v>
      </c>
      <c r="Z79" s="142">
        <f t="shared" si="8"/>
        <v>137000</v>
      </c>
      <c r="AA79" s="12"/>
      <c r="AB79" s="3"/>
    </row>
    <row r="80" spans="1:28" ht="15" customHeight="1">
      <c r="A80" s="303"/>
      <c r="B80" s="779" t="s">
        <v>150</v>
      </c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132" t="s">
        <v>149</v>
      </c>
      <c r="P80" s="84" t="s">
        <v>148</v>
      </c>
      <c r="Q80" s="154" t="s">
        <v>147</v>
      </c>
      <c r="R80" s="153" t="s">
        <v>146</v>
      </c>
      <c r="S80" s="155" t="s">
        <v>145</v>
      </c>
      <c r="T80" s="84">
        <v>10</v>
      </c>
      <c r="U80" s="84">
        <v>1</v>
      </c>
      <c r="V80" s="119" t="s">
        <v>144</v>
      </c>
      <c r="W80" s="133"/>
      <c r="X80" s="419">
        <v>137000</v>
      </c>
      <c r="Y80" s="419">
        <v>137000</v>
      </c>
      <c r="Z80" s="419">
        <v>137000</v>
      </c>
      <c r="AA80" s="12"/>
      <c r="AB80" s="3"/>
    </row>
    <row r="81" spans="1:28" ht="15" customHeight="1">
      <c r="A81" s="303"/>
      <c r="B81" s="313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594" t="s">
        <v>130</v>
      </c>
      <c r="N81" s="318"/>
      <c r="O81" s="132"/>
      <c r="P81" s="634" t="s">
        <v>148</v>
      </c>
      <c r="Q81" s="635" t="s">
        <v>237</v>
      </c>
      <c r="R81" s="634" t="s">
        <v>142</v>
      </c>
      <c r="S81" s="636" t="s">
        <v>141</v>
      </c>
      <c r="T81" s="84">
        <v>10</v>
      </c>
      <c r="U81" s="84">
        <v>3</v>
      </c>
      <c r="V81" s="119"/>
      <c r="W81" s="133"/>
      <c r="X81" s="598">
        <f>X82</f>
        <v>500</v>
      </c>
      <c r="Y81" s="598">
        <f>Y82</f>
        <v>500</v>
      </c>
      <c r="Z81" s="598">
        <f>Z82</f>
        <v>500</v>
      </c>
      <c r="AA81" s="12"/>
      <c r="AB81" s="3"/>
    </row>
    <row r="82" spans="1:28" ht="45.75" customHeight="1">
      <c r="A82" s="303"/>
      <c r="B82" s="313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152" t="s">
        <v>131</v>
      </c>
      <c r="N82" s="318"/>
      <c r="O82" s="132"/>
      <c r="P82" s="413">
        <v>85</v>
      </c>
      <c r="Q82" s="414" t="s">
        <v>132</v>
      </c>
      <c r="R82" s="413">
        <v>1</v>
      </c>
      <c r="S82" s="596" t="s">
        <v>133</v>
      </c>
      <c r="T82" s="84">
        <v>10</v>
      </c>
      <c r="U82" s="84">
        <v>3</v>
      </c>
      <c r="V82" s="119">
        <v>320</v>
      </c>
      <c r="W82" s="133"/>
      <c r="X82" s="419">
        <v>500</v>
      </c>
      <c r="Y82" s="419">
        <v>500</v>
      </c>
      <c r="Z82" s="597">
        <v>500</v>
      </c>
      <c r="AA82" s="12"/>
      <c r="AB82" s="3"/>
    </row>
    <row r="83" spans="1:28" ht="45.75" customHeight="1">
      <c r="A83" s="303"/>
      <c r="B83" s="313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152" t="s">
        <v>238</v>
      </c>
      <c r="N83" s="318"/>
      <c r="O83" s="132"/>
      <c r="P83" s="413">
        <v>85</v>
      </c>
      <c r="Q83" s="414" t="s">
        <v>240</v>
      </c>
      <c r="R83" s="413">
        <v>1</v>
      </c>
      <c r="S83" s="596">
        <v>0</v>
      </c>
      <c r="T83" s="84">
        <v>11</v>
      </c>
      <c r="U83" s="84">
        <v>1</v>
      </c>
      <c r="V83" s="119"/>
      <c r="W83" s="133"/>
      <c r="X83" s="419">
        <v>15000</v>
      </c>
      <c r="Y83" s="419">
        <v>15000</v>
      </c>
      <c r="Z83" s="597">
        <v>15000</v>
      </c>
      <c r="AA83" s="12"/>
      <c r="AB83" s="3"/>
    </row>
    <row r="84" spans="1:28" ht="45.75" customHeight="1">
      <c r="A84" s="303"/>
      <c r="B84" s="313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152" t="s">
        <v>123</v>
      </c>
      <c r="N84" s="318"/>
      <c r="O84" s="132"/>
      <c r="P84" s="534">
        <v>85</v>
      </c>
      <c r="Q84" s="535" t="s">
        <v>240</v>
      </c>
      <c r="R84" s="534">
        <v>1</v>
      </c>
      <c r="S84" s="536">
        <v>90054</v>
      </c>
      <c r="T84" s="84">
        <v>11</v>
      </c>
      <c r="U84" s="84">
        <v>1</v>
      </c>
      <c r="V84" s="119"/>
      <c r="W84" s="133"/>
      <c r="X84" s="419">
        <v>15000</v>
      </c>
      <c r="Y84" s="419">
        <v>15000</v>
      </c>
      <c r="Z84" s="597">
        <v>15000</v>
      </c>
      <c r="AA84" s="12"/>
      <c r="AB84" s="3"/>
    </row>
    <row r="85" spans="1:28" ht="45.75" customHeight="1">
      <c r="A85" s="303"/>
      <c r="B85" s="313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586" t="s">
        <v>187</v>
      </c>
      <c r="N85" s="318"/>
      <c r="O85" s="132"/>
      <c r="P85" s="534">
        <v>85</v>
      </c>
      <c r="Q85" s="535" t="s">
        <v>240</v>
      </c>
      <c r="R85" s="534">
        <v>1</v>
      </c>
      <c r="S85" s="536">
        <v>90054</v>
      </c>
      <c r="T85" s="84">
        <v>11</v>
      </c>
      <c r="U85" s="84">
        <v>1</v>
      </c>
      <c r="V85" s="119">
        <v>240</v>
      </c>
      <c r="W85" s="133"/>
      <c r="X85" s="419">
        <v>15000</v>
      </c>
      <c r="Y85" s="419">
        <v>15000</v>
      </c>
      <c r="Z85" s="597">
        <v>15000</v>
      </c>
      <c r="AA85" s="12"/>
      <c r="AB85" s="3"/>
    </row>
    <row r="86" spans="1:28" ht="48.75" customHeight="1">
      <c r="A86" s="303"/>
      <c r="B86" s="313"/>
      <c r="C86" s="314"/>
      <c r="D86" s="788" t="s">
        <v>254</v>
      </c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132" t="s">
        <v>253</v>
      </c>
      <c r="P86" s="159" t="s">
        <v>249</v>
      </c>
      <c r="Q86" s="264" t="s">
        <v>143</v>
      </c>
      <c r="R86" s="263" t="s">
        <v>142</v>
      </c>
      <c r="S86" s="265" t="s">
        <v>141</v>
      </c>
      <c r="T86" s="159" t="s">
        <v>293</v>
      </c>
      <c r="U86" s="159" t="s">
        <v>293</v>
      </c>
      <c r="V86" s="161" t="s">
        <v>293</v>
      </c>
      <c r="W86" s="273"/>
      <c r="X86" s="162">
        <f>X87+X92+X93</f>
        <v>5738371</v>
      </c>
      <c r="Y86" s="162">
        <f>Y87+Y92+Y93</f>
        <v>5741471</v>
      </c>
      <c r="Z86" s="162">
        <f>Z87+Z92+Z93</f>
        <v>5741471</v>
      </c>
      <c r="AA86" s="12"/>
      <c r="AB86" s="3"/>
    </row>
    <row r="87" spans="1:28" ht="29.25" customHeight="1">
      <c r="A87" s="303"/>
      <c r="B87" s="313"/>
      <c r="C87" s="314"/>
      <c r="D87" s="315"/>
      <c r="E87" s="316"/>
      <c r="F87" s="782" t="s">
        <v>261</v>
      </c>
      <c r="G87" s="782"/>
      <c r="H87" s="782"/>
      <c r="I87" s="782"/>
      <c r="J87" s="782"/>
      <c r="K87" s="782"/>
      <c r="L87" s="782"/>
      <c r="M87" s="782"/>
      <c r="N87" s="782"/>
      <c r="O87" s="132" t="s">
        <v>260</v>
      </c>
      <c r="P87" s="135" t="s">
        <v>249</v>
      </c>
      <c r="Q87" s="138" t="s">
        <v>143</v>
      </c>
      <c r="R87" s="137" t="s">
        <v>146</v>
      </c>
      <c r="S87" s="139" t="s">
        <v>141</v>
      </c>
      <c r="T87" s="135" t="s">
        <v>293</v>
      </c>
      <c r="U87" s="135" t="s">
        <v>293</v>
      </c>
      <c r="V87" s="140" t="s">
        <v>293</v>
      </c>
      <c r="W87" s="133"/>
      <c r="X87" s="141">
        <f t="shared" ref="X87:Z88" si="9">X88</f>
        <v>3067710</v>
      </c>
      <c r="Y87" s="141">
        <f t="shared" si="9"/>
        <v>3070810</v>
      </c>
      <c r="Z87" s="142">
        <f t="shared" si="9"/>
        <v>3070810</v>
      </c>
      <c r="AA87" s="12"/>
      <c r="AB87" s="3"/>
    </row>
    <row r="88" spans="1:28" ht="15" customHeight="1">
      <c r="A88" s="303"/>
      <c r="B88" s="313"/>
      <c r="C88" s="314"/>
      <c r="D88" s="315"/>
      <c r="E88" s="316"/>
      <c r="F88" s="317"/>
      <c r="G88" s="782" t="s">
        <v>296</v>
      </c>
      <c r="H88" s="782"/>
      <c r="I88" s="782"/>
      <c r="J88" s="782"/>
      <c r="K88" s="782"/>
      <c r="L88" s="782"/>
      <c r="M88" s="782"/>
      <c r="N88" s="782"/>
      <c r="O88" s="132" t="s">
        <v>258</v>
      </c>
      <c r="P88" s="135" t="s">
        <v>249</v>
      </c>
      <c r="Q88" s="138" t="s">
        <v>143</v>
      </c>
      <c r="R88" s="137" t="s">
        <v>146</v>
      </c>
      <c r="S88" s="139" t="s">
        <v>257</v>
      </c>
      <c r="T88" s="135" t="s">
        <v>293</v>
      </c>
      <c r="U88" s="135" t="s">
        <v>293</v>
      </c>
      <c r="V88" s="140" t="s">
        <v>293</v>
      </c>
      <c r="W88" s="133"/>
      <c r="X88" s="141">
        <f t="shared" si="9"/>
        <v>3067710</v>
      </c>
      <c r="Y88" s="141">
        <f t="shared" si="9"/>
        <v>3070810</v>
      </c>
      <c r="Z88" s="142">
        <f t="shared" si="9"/>
        <v>3070810</v>
      </c>
      <c r="AA88" s="12"/>
      <c r="AB88" s="3"/>
    </row>
    <row r="89" spans="1:28" ht="49.5" customHeight="1">
      <c r="A89" s="303"/>
      <c r="B89" s="779" t="s">
        <v>262</v>
      </c>
      <c r="C89" s="780"/>
      <c r="D89" s="780"/>
      <c r="E89" s="780"/>
      <c r="F89" s="780"/>
      <c r="G89" s="780"/>
      <c r="H89" s="780"/>
      <c r="I89" s="780"/>
      <c r="J89" s="780"/>
      <c r="K89" s="780"/>
      <c r="L89" s="780"/>
      <c r="M89" s="780"/>
      <c r="N89" s="780"/>
      <c r="O89" s="132" t="s">
        <v>258</v>
      </c>
      <c r="P89" s="135" t="s">
        <v>249</v>
      </c>
      <c r="Q89" s="138" t="s">
        <v>143</v>
      </c>
      <c r="R89" s="137" t="s">
        <v>146</v>
      </c>
      <c r="S89" s="139" t="s">
        <v>257</v>
      </c>
      <c r="T89" s="135">
        <v>1</v>
      </c>
      <c r="U89" s="135">
        <v>4</v>
      </c>
      <c r="V89" s="140" t="s">
        <v>293</v>
      </c>
      <c r="W89" s="133"/>
      <c r="X89" s="141">
        <f>X91+X90</f>
        <v>3067710</v>
      </c>
      <c r="Y89" s="141">
        <f>Y91+Y90</f>
        <v>3070810</v>
      </c>
      <c r="Z89" s="142">
        <f>Z91+Z90</f>
        <v>3070810</v>
      </c>
      <c r="AA89" s="12"/>
      <c r="AB89" s="3"/>
    </row>
    <row r="90" spans="1:28" ht="29.25" customHeight="1">
      <c r="A90" s="303"/>
      <c r="B90" s="779" t="s">
        <v>242</v>
      </c>
      <c r="C90" s="780"/>
      <c r="D90" s="780"/>
      <c r="E90" s="780"/>
      <c r="F90" s="780"/>
      <c r="G90" s="780"/>
      <c r="H90" s="780"/>
      <c r="I90" s="780"/>
      <c r="J90" s="780"/>
      <c r="K90" s="780"/>
      <c r="L90" s="780"/>
      <c r="M90" s="780"/>
      <c r="N90" s="780"/>
      <c r="O90" s="132" t="s">
        <v>258</v>
      </c>
      <c r="P90" s="135" t="s">
        <v>249</v>
      </c>
      <c r="Q90" s="138" t="s">
        <v>143</v>
      </c>
      <c r="R90" s="137" t="s">
        <v>146</v>
      </c>
      <c r="S90" s="139" t="s">
        <v>257</v>
      </c>
      <c r="T90" s="135">
        <v>1</v>
      </c>
      <c r="U90" s="135">
        <v>4</v>
      </c>
      <c r="V90" s="140" t="s">
        <v>236</v>
      </c>
      <c r="W90" s="133"/>
      <c r="X90" s="178">
        <v>1891676</v>
      </c>
      <c r="Y90" s="178">
        <v>1891676</v>
      </c>
      <c r="Z90" s="178">
        <v>1891676</v>
      </c>
      <c r="AA90" s="12"/>
      <c r="AB90" s="3"/>
    </row>
    <row r="91" spans="1:28" ht="29.25" customHeight="1">
      <c r="A91" s="303"/>
      <c r="B91" s="779" t="s">
        <v>187</v>
      </c>
      <c r="C91" s="780"/>
      <c r="D91" s="780"/>
      <c r="E91" s="780"/>
      <c r="F91" s="780"/>
      <c r="G91" s="780"/>
      <c r="H91" s="780"/>
      <c r="I91" s="780"/>
      <c r="J91" s="780"/>
      <c r="K91" s="780"/>
      <c r="L91" s="780"/>
      <c r="M91" s="780"/>
      <c r="N91" s="780"/>
      <c r="O91" s="132" t="s">
        <v>258</v>
      </c>
      <c r="P91" s="84" t="s">
        <v>249</v>
      </c>
      <c r="Q91" s="154" t="s">
        <v>143</v>
      </c>
      <c r="R91" s="153" t="s">
        <v>146</v>
      </c>
      <c r="S91" s="155" t="s">
        <v>257</v>
      </c>
      <c r="T91" s="84">
        <v>1</v>
      </c>
      <c r="U91" s="84">
        <v>4</v>
      </c>
      <c r="V91" s="119" t="s">
        <v>183</v>
      </c>
      <c r="W91" s="133"/>
      <c r="X91" s="118">
        <v>1176034</v>
      </c>
      <c r="Y91" s="118">
        <v>1179134</v>
      </c>
      <c r="Z91" s="118">
        <v>1179134</v>
      </c>
      <c r="AA91" s="12"/>
      <c r="AB91" s="3"/>
    </row>
    <row r="92" spans="1:28" ht="29.25" customHeight="1">
      <c r="A92" s="303"/>
      <c r="B92" s="313"/>
      <c r="C92" s="314"/>
      <c r="D92" s="315"/>
      <c r="E92" s="316"/>
      <c r="F92" s="782" t="s">
        <v>252</v>
      </c>
      <c r="G92" s="782"/>
      <c r="H92" s="782"/>
      <c r="I92" s="782"/>
      <c r="J92" s="782"/>
      <c r="K92" s="782"/>
      <c r="L92" s="782"/>
      <c r="M92" s="782"/>
      <c r="N92" s="782"/>
      <c r="O92" s="132" t="s">
        <v>251</v>
      </c>
      <c r="P92" s="164" t="s">
        <v>249</v>
      </c>
      <c r="Q92" s="267" t="s">
        <v>143</v>
      </c>
      <c r="R92" s="266" t="s">
        <v>248</v>
      </c>
      <c r="S92" s="268" t="s">
        <v>141</v>
      </c>
      <c r="T92" s="164" t="s">
        <v>293</v>
      </c>
      <c r="U92" s="164" t="s">
        <v>293</v>
      </c>
      <c r="V92" s="166" t="s">
        <v>293</v>
      </c>
      <c r="W92" s="319"/>
      <c r="X92" s="282">
        <f>X97</f>
        <v>169041</v>
      </c>
      <c r="Y92" s="282">
        <f>Y97</f>
        <v>169041</v>
      </c>
      <c r="Z92" s="101">
        <f>Z97</f>
        <v>169041</v>
      </c>
      <c r="AA92" s="12"/>
      <c r="AB92" s="3"/>
    </row>
    <row r="93" spans="1:28" ht="29.25" customHeight="1">
      <c r="A93" s="303"/>
      <c r="B93" s="313"/>
      <c r="C93" s="314"/>
      <c r="D93" s="315"/>
      <c r="E93" s="316"/>
      <c r="F93" s="317"/>
      <c r="G93" s="317"/>
      <c r="H93" s="317"/>
      <c r="I93" s="317"/>
      <c r="J93" s="317"/>
      <c r="K93" s="317"/>
      <c r="L93" s="317"/>
      <c r="M93" s="586" t="s">
        <v>116</v>
      </c>
      <c r="N93" s="317"/>
      <c r="O93" s="132"/>
      <c r="P93" s="413">
        <v>86</v>
      </c>
      <c r="Q93" s="414">
        <v>0</v>
      </c>
      <c r="R93" s="413">
        <v>37</v>
      </c>
      <c r="S93" s="415">
        <v>3</v>
      </c>
      <c r="T93" s="84">
        <v>1</v>
      </c>
      <c r="U93" s="84">
        <v>13</v>
      </c>
      <c r="V93" s="119"/>
      <c r="W93" s="133"/>
      <c r="X93" s="645">
        <f>X94+X95+X96</f>
        <v>2501620</v>
      </c>
      <c r="Y93" s="645">
        <f>Y94+Y95+Y96</f>
        <v>2501620</v>
      </c>
      <c r="Z93" s="645">
        <f>Z94+Z95+Z96</f>
        <v>2501620</v>
      </c>
      <c r="AA93" s="12"/>
      <c r="AB93" s="3"/>
    </row>
    <row r="94" spans="1:28" ht="29.25" customHeight="1">
      <c r="A94" s="303"/>
      <c r="B94" s="313"/>
      <c r="C94" s="314"/>
      <c r="D94" s="315"/>
      <c r="E94" s="316"/>
      <c r="F94" s="317"/>
      <c r="G94" s="317"/>
      <c r="H94" s="317"/>
      <c r="I94" s="317"/>
      <c r="J94" s="317"/>
      <c r="K94" s="317"/>
      <c r="L94" s="317"/>
      <c r="M94" s="586" t="s">
        <v>134</v>
      </c>
      <c r="N94" s="317"/>
      <c r="O94" s="132"/>
      <c r="P94" s="413">
        <v>86</v>
      </c>
      <c r="Q94" s="414">
        <v>0</v>
      </c>
      <c r="R94" s="413">
        <v>37</v>
      </c>
      <c r="S94" s="415">
        <v>3</v>
      </c>
      <c r="T94" s="84">
        <v>1</v>
      </c>
      <c r="U94" s="84">
        <v>13</v>
      </c>
      <c r="V94" s="119">
        <v>110</v>
      </c>
      <c r="W94" s="133"/>
      <c r="X94" s="419">
        <v>2301313</v>
      </c>
      <c r="Y94" s="419">
        <v>2301313</v>
      </c>
      <c r="Z94" s="419">
        <v>2301313</v>
      </c>
      <c r="AA94" s="12"/>
      <c r="AB94" s="3"/>
    </row>
    <row r="95" spans="1:28" ht="29.25" customHeight="1">
      <c r="A95" s="303"/>
      <c r="B95" s="313"/>
      <c r="C95" s="314"/>
      <c r="D95" s="315"/>
      <c r="E95" s="316"/>
      <c r="F95" s="317"/>
      <c r="G95" s="317"/>
      <c r="H95" s="317"/>
      <c r="I95" s="317"/>
      <c r="J95" s="317"/>
      <c r="K95" s="317"/>
      <c r="L95" s="317"/>
      <c r="M95" s="152" t="s">
        <v>187</v>
      </c>
      <c r="N95" s="317"/>
      <c r="O95" s="132"/>
      <c r="P95" s="413">
        <v>86</v>
      </c>
      <c r="Q95" s="414">
        <v>0</v>
      </c>
      <c r="R95" s="413">
        <v>37</v>
      </c>
      <c r="S95" s="415">
        <v>3</v>
      </c>
      <c r="T95" s="84">
        <v>1</v>
      </c>
      <c r="U95" s="84">
        <v>13</v>
      </c>
      <c r="V95" s="119">
        <v>240</v>
      </c>
      <c r="W95" s="133"/>
      <c r="X95" s="419">
        <v>195307</v>
      </c>
      <c r="Y95" s="419">
        <v>195307</v>
      </c>
      <c r="Z95" s="419">
        <v>195307</v>
      </c>
      <c r="AA95" s="12"/>
      <c r="AB95" s="3"/>
    </row>
    <row r="96" spans="1:28" ht="29.25" customHeight="1">
      <c r="A96" s="303"/>
      <c r="B96" s="313"/>
      <c r="C96" s="314"/>
      <c r="D96" s="315"/>
      <c r="E96" s="316"/>
      <c r="F96" s="317"/>
      <c r="G96" s="317"/>
      <c r="H96" s="317"/>
      <c r="I96" s="317"/>
      <c r="J96" s="317"/>
      <c r="K96" s="317"/>
      <c r="L96" s="317"/>
      <c r="M96" s="152" t="s">
        <v>135</v>
      </c>
      <c r="N96" s="317"/>
      <c r="O96" s="132"/>
      <c r="P96" s="413">
        <v>86</v>
      </c>
      <c r="Q96" s="414">
        <v>0</v>
      </c>
      <c r="R96" s="413">
        <v>37</v>
      </c>
      <c r="S96" s="415">
        <v>3</v>
      </c>
      <c r="T96" s="84">
        <v>1</v>
      </c>
      <c r="U96" s="84">
        <v>13</v>
      </c>
      <c r="V96" s="119">
        <v>850</v>
      </c>
      <c r="W96" s="133"/>
      <c r="X96" s="419">
        <v>5000</v>
      </c>
      <c r="Y96" s="419">
        <v>5000</v>
      </c>
      <c r="Z96" s="419">
        <v>5000</v>
      </c>
      <c r="AA96" s="12"/>
      <c r="AB96" s="3"/>
    </row>
    <row r="97" spans="1:28" ht="30.75" customHeight="1">
      <c r="A97" s="303"/>
      <c r="B97" s="313"/>
      <c r="C97" s="314"/>
      <c r="D97" s="315"/>
      <c r="E97" s="316"/>
      <c r="F97" s="317"/>
      <c r="G97" s="782" t="s">
        <v>297</v>
      </c>
      <c r="H97" s="782"/>
      <c r="I97" s="782"/>
      <c r="J97" s="782"/>
      <c r="K97" s="782"/>
      <c r="L97" s="782"/>
      <c r="M97" s="782"/>
      <c r="N97" s="782"/>
      <c r="O97" s="132" t="s">
        <v>250</v>
      </c>
      <c r="P97" s="135" t="s">
        <v>249</v>
      </c>
      <c r="Q97" s="138" t="s">
        <v>143</v>
      </c>
      <c r="R97" s="137" t="s">
        <v>248</v>
      </c>
      <c r="S97" s="139" t="s">
        <v>247</v>
      </c>
      <c r="T97" s="135" t="s">
        <v>293</v>
      </c>
      <c r="U97" s="135" t="s">
        <v>293</v>
      </c>
      <c r="V97" s="140" t="s">
        <v>293</v>
      </c>
      <c r="W97" s="133"/>
      <c r="X97" s="141">
        <f>X98</f>
        <v>169041</v>
      </c>
      <c r="Y97" s="141">
        <f>Y98</f>
        <v>169041</v>
      </c>
      <c r="Z97" s="142">
        <f>Z98</f>
        <v>169041</v>
      </c>
      <c r="AA97" s="12"/>
      <c r="AB97" s="3"/>
    </row>
    <row r="98" spans="1:28" ht="16.5" customHeight="1">
      <c r="A98" s="303"/>
      <c r="B98" s="779" t="s">
        <v>255</v>
      </c>
      <c r="C98" s="780"/>
      <c r="D98" s="780"/>
      <c r="E98" s="780"/>
      <c r="F98" s="780"/>
      <c r="G98" s="780"/>
      <c r="H98" s="780"/>
      <c r="I98" s="780"/>
      <c r="J98" s="780"/>
      <c r="K98" s="780"/>
      <c r="L98" s="780"/>
      <c r="M98" s="780"/>
      <c r="N98" s="780"/>
      <c r="O98" s="132" t="s">
        <v>250</v>
      </c>
      <c r="P98" s="135" t="s">
        <v>249</v>
      </c>
      <c r="Q98" s="138" t="s">
        <v>143</v>
      </c>
      <c r="R98" s="137" t="s">
        <v>248</v>
      </c>
      <c r="S98" s="139" t="s">
        <v>247</v>
      </c>
      <c r="T98" s="135">
        <v>2</v>
      </c>
      <c r="U98" s="135">
        <v>3</v>
      </c>
      <c r="V98" s="140" t="s">
        <v>293</v>
      </c>
      <c r="W98" s="133"/>
      <c r="X98" s="141">
        <f>X100+X99</f>
        <v>169041</v>
      </c>
      <c r="Y98" s="141">
        <f>Y100+Y99</f>
        <v>169041</v>
      </c>
      <c r="Z98" s="142">
        <f>Z100+Z99</f>
        <v>169041</v>
      </c>
      <c r="AA98" s="12"/>
      <c r="AB98" s="3"/>
    </row>
    <row r="99" spans="1:28" ht="29.25" customHeight="1">
      <c r="A99" s="303"/>
      <c r="B99" s="779" t="s">
        <v>242</v>
      </c>
      <c r="C99" s="780"/>
      <c r="D99" s="780"/>
      <c r="E99" s="780"/>
      <c r="F99" s="780"/>
      <c r="G99" s="780"/>
      <c r="H99" s="780"/>
      <c r="I99" s="780"/>
      <c r="J99" s="780"/>
      <c r="K99" s="780"/>
      <c r="L99" s="780"/>
      <c r="M99" s="780"/>
      <c r="N99" s="780"/>
      <c r="O99" s="132" t="s">
        <v>250</v>
      </c>
      <c r="P99" s="135" t="s">
        <v>249</v>
      </c>
      <c r="Q99" s="138" t="s">
        <v>143</v>
      </c>
      <c r="R99" s="137" t="s">
        <v>248</v>
      </c>
      <c r="S99" s="139" t="s">
        <v>247</v>
      </c>
      <c r="T99" s="135">
        <v>2</v>
      </c>
      <c r="U99" s="135">
        <v>3</v>
      </c>
      <c r="V99" s="140" t="s">
        <v>236</v>
      </c>
      <c r="W99" s="133"/>
      <c r="X99" s="419">
        <v>155232</v>
      </c>
      <c r="Y99" s="419">
        <v>155232</v>
      </c>
      <c r="Z99" s="419">
        <v>155232</v>
      </c>
      <c r="AA99" s="12"/>
      <c r="AB99" s="3"/>
    </row>
    <row r="100" spans="1:28" ht="29.25" customHeight="1">
      <c r="A100" s="303"/>
      <c r="B100" s="779" t="s">
        <v>187</v>
      </c>
      <c r="C100" s="780"/>
      <c r="D100" s="780"/>
      <c r="E100" s="780"/>
      <c r="F100" s="780"/>
      <c r="G100" s="780"/>
      <c r="H100" s="780"/>
      <c r="I100" s="780"/>
      <c r="J100" s="780"/>
      <c r="K100" s="780"/>
      <c r="L100" s="780"/>
      <c r="M100" s="780"/>
      <c r="N100" s="780"/>
      <c r="O100" s="132" t="s">
        <v>250</v>
      </c>
      <c r="P100" s="84" t="s">
        <v>249</v>
      </c>
      <c r="Q100" s="154" t="s">
        <v>143</v>
      </c>
      <c r="R100" s="153" t="s">
        <v>248</v>
      </c>
      <c r="S100" s="155" t="s">
        <v>247</v>
      </c>
      <c r="T100" s="84">
        <v>2</v>
      </c>
      <c r="U100" s="84">
        <v>3</v>
      </c>
      <c r="V100" s="119" t="s">
        <v>183</v>
      </c>
      <c r="W100" s="133"/>
      <c r="X100" s="419">
        <v>13809</v>
      </c>
      <c r="Y100" s="419">
        <v>13809</v>
      </c>
      <c r="Z100" s="419">
        <v>13809</v>
      </c>
      <c r="AA100" s="12"/>
      <c r="AB100" s="3"/>
    </row>
    <row r="101" spans="1:28" ht="15" customHeight="1">
      <c r="A101" s="303"/>
      <c r="B101" s="313"/>
      <c r="C101" s="314"/>
      <c r="D101" s="788" t="s">
        <v>140</v>
      </c>
      <c r="E101" s="788"/>
      <c r="F101" s="788"/>
      <c r="G101" s="788"/>
      <c r="H101" s="788"/>
      <c r="I101" s="788"/>
      <c r="J101" s="788"/>
      <c r="K101" s="788"/>
      <c r="L101" s="788"/>
      <c r="M101" s="788"/>
      <c r="N101" s="788"/>
      <c r="O101" s="132" t="s">
        <v>304</v>
      </c>
      <c r="P101" s="159" t="s">
        <v>305</v>
      </c>
      <c r="Q101" s="264" t="s">
        <v>143</v>
      </c>
      <c r="R101" s="263" t="s">
        <v>142</v>
      </c>
      <c r="S101" s="265" t="s">
        <v>141</v>
      </c>
      <c r="T101" s="159" t="s">
        <v>293</v>
      </c>
      <c r="U101" s="159" t="s">
        <v>293</v>
      </c>
      <c r="V101" s="161" t="s">
        <v>293</v>
      </c>
      <c r="W101" s="133"/>
      <c r="X101" s="162">
        <f>ведомств!AA119</f>
        <v>0</v>
      </c>
      <c r="Y101" s="162">
        <f>ведомств!AB119</f>
        <v>354179.576314818</v>
      </c>
      <c r="Z101" s="163">
        <f>ведомств!AC119</f>
        <v>731126.81013454113</v>
      </c>
      <c r="AA101" s="12"/>
      <c r="AB101" s="3"/>
    </row>
    <row r="102" spans="1:28" ht="0.75" customHeight="1" thickBot="1">
      <c r="A102" s="301"/>
      <c r="B102" s="94"/>
      <c r="C102" s="94"/>
      <c r="D102" s="94"/>
      <c r="E102" s="94"/>
      <c r="F102" s="94"/>
      <c r="G102" s="94"/>
      <c r="H102" s="94"/>
      <c r="I102" s="94"/>
      <c r="J102" s="94"/>
      <c r="K102" s="294"/>
      <c r="L102" s="94"/>
      <c r="M102" s="295"/>
      <c r="N102" s="99"/>
      <c r="O102" s="97" t="s">
        <v>139</v>
      </c>
      <c r="P102" s="308" t="s">
        <v>293</v>
      </c>
      <c r="Q102" s="308" t="s">
        <v>293</v>
      </c>
      <c r="R102" s="308" t="s">
        <v>293</v>
      </c>
      <c r="S102" s="308" t="s">
        <v>293</v>
      </c>
      <c r="T102" s="296">
        <v>0</v>
      </c>
      <c r="U102" s="96">
        <v>0</v>
      </c>
      <c r="V102" s="99" t="s">
        <v>138</v>
      </c>
      <c r="W102" s="96"/>
      <c r="X102" s="282">
        <v>16</v>
      </c>
      <c r="Y102" s="100">
        <v>0</v>
      </c>
      <c r="Z102" s="297">
        <v>0</v>
      </c>
      <c r="AA102" s="102"/>
      <c r="AB102" s="3"/>
    </row>
    <row r="103" spans="1:28" ht="19.5" customHeight="1" thickBot="1">
      <c r="A103" s="5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98"/>
      <c r="M103" s="176" t="s">
        <v>294</v>
      </c>
      <c r="N103" s="299"/>
      <c r="O103" s="299"/>
      <c r="P103" s="299"/>
      <c r="Q103" s="299"/>
      <c r="R103" s="299"/>
      <c r="S103" s="299"/>
      <c r="T103" s="299"/>
      <c r="U103" s="299"/>
      <c r="V103" s="299"/>
      <c r="W103" s="300"/>
      <c r="X103" s="300">
        <f>X17+X27+X38+X86+X101</f>
        <v>14223549.189999999</v>
      </c>
      <c r="Y103" s="300">
        <f>Y17+Y27+Y38+Y86+Y101</f>
        <v>14367602.246314818</v>
      </c>
      <c r="Z103" s="322">
        <f>Z17+Z27+Z38+Z86+Z101</f>
        <v>14822972.290134542</v>
      </c>
      <c r="AA103" s="3"/>
      <c r="AB103" s="2"/>
    </row>
    <row r="104" spans="1:28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  <c r="T104" s="3"/>
      <c r="U104" s="3"/>
      <c r="V104" s="3"/>
      <c r="W104" s="3"/>
      <c r="X104" s="2"/>
      <c r="Y104" s="5"/>
      <c r="Z104" s="3"/>
      <c r="AA104" s="3"/>
      <c r="AB104" s="2"/>
    </row>
    <row r="105" spans="1:28" ht="2.85" customHeight="1">
      <c r="A105" s="2" t="s">
        <v>137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3"/>
      <c r="AB105" s="2"/>
    </row>
  </sheetData>
  <mergeCells count="66">
    <mergeCell ref="D101:N101"/>
    <mergeCell ref="B89:N89"/>
    <mergeCell ref="B90:N90"/>
    <mergeCell ref="B91:N91"/>
    <mergeCell ref="F92:N92"/>
    <mergeCell ref="G97:N97"/>
    <mergeCell ref="B98:N98"/>
    <mergeCell ref="B100:N100"/>
    <mergeCell ref="B99:N99"/>
    <mergeCell ref="E54:N54"/>
    <mergeCell ref="F55:N55"/>
    <mergeCell ref="B79:N79"/>
    <mergeCell ref="D86:N86"/>
    <mergeCell ref="F64:N64"/>
    <mergeCell ref="F69:N69"/>
    <mergeCell ref="B67:N67"/>
    <mergeCell ref="E68:N68"/>
    <mergeCell ref="G65:N65"/>
    <mergeCell ref="G78:N78"/>
    <mergeCell ref="G70:N70"/>
    <mergeCell ref="B66:N66"/>
    <mergeCell ref="B62:N62"/>
    <mergeCell ref="G56:N56"/>
    <mergeCell ref="B61:N61"/>
    <mergeCell ref="G60:N60"/>
    <mergeCell ref="F59:N59"/>
    <mergeCell ref="G88:N88"/>
    <mergeCell ref="F87:N87"/>
    <mergeCell ref="B72:N72"/>
    <mergeCell ref="B71:N71"/>
    <mergeCell ref="B80:N80"/>
    <mergeCell ref="E76:N76"/>
    <mergeCell ref="F77:N77"/>
    <mergeCell ref="E63:N63"/>
    <mergeCell ref="E58:N58"/>
    <mergeCell ref="V6:Z6"/>
    <mergeCell ref="M9:Y9"/>
    <mergeCell ref="G30:N30"/>
    <mergeCell ref="B32:N32"/>
    <mergeCell ref="B31:N31"/>
    <mergeCell ref="D27:N27"/>
    <mergeCell ref="B23:N23"/>
    <mergeCell ref="B24:N24"/>
    <mergeCell ref="F43:N43"/>
    <mergeCell ref="D38:N38"/>
    <mergeCell ref="B46:N46"/>
    <mergeCell ref="B45:N45"/>
    <mergeCell ref="E42:N42"/>
    <mergeCell ref="G44:N44"/>
    <mergeCell ref="X2:Y2"/>
    <mergeCell ref="B19:N19"/>
    <mergeCell ref="G21:N21"/>
    <mergeCell ref="B22:N22"/>
    <mergeCell ref="P15:S15"/>
    <mergeCell ref="P16:S16"/>
    <mergeCell ref="D17:N17"/>
    <mergeCell ref="G18:N18"/>
    <mergeCell ref="B20:N20"/>
    <mergeCell ref="R5:AC5"/>
    <mergeCell ref="B37:N37"/>
    <mergeCell ref="E28:N28"/>
    <mergeCell ref="G35:N35"/>
    <mergeCell ref="B36:N36"/>
    <mergeCell ref="F29:N29"/>
    <mergeCell ref="E33:N33"/>
    <mergeCell ref="F34:N34"/>
  </mergeCells>
  <phoneticPr fontId="43" type="noConversion"/>
  <pageMargins left="1.1811023622047201" right="0.39370078740157499" top="0.78740157480314998" bottom="0.59055118110236204" header="0.31496063461453899" footer="0.31496063461453899"/>
  <pageSetup paperSize="9" scale="84" fitToHeight="0" orientation="landscape" r:id="rId1"/>
  <headerFooter alignWithMargins="0">
    <oddHeader>&amp;C&amp;P</oddHeader>
  </headerFooter>
  <rowBreaks count="2" manualBreakCount="2">
    <brk id="66" max="28" man="1"/>
    <brk id="10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B1" sqref="B1:D1"/>
    </sheetView>
  </sheetViews>
  <sheetFormatPr defaultColWidth="9.140625" defaultRowHeight="12.75"/>
  <cols>
    <col min="1" max="1" width="54" style="328" customWidth="1"/>
    <col min="2" max="4" width="10.5703125" style="328" customWidth="1"/>
    <col min="5" max="16384" width="9.140625" style="328"/>
  </cols>
  <sheetData>
    <row r="1" spans="1:7">
      <c r="B1" s="791" t="s">
        <v>280</v>
      </c>
      <c r="C1" s="791"/>
      <c r="D1" s="791"/>
    </row>
    <row r="2" spans="1:7">
      <c r="B2" s="791" t="s">
        <v>281</v>
      </c>
      <c r="C2" s="791"/>
      <c r="D2" s="791"/>
    </row>
    <row r="3" spans="1:7" ht="12.75" customHeight="1">
      <c r="B3" s="792" t="s">
        <v>125</v>
      </c>
      <c r="C3" s="792"/>
      <c r="D3" s="792"/>
    </row>
    <row r="4" spans="1:7">
      <c r="B4" s="791" t="s">
        <v>515</v>
      </c>
      <c r="C4" s="791"/>
      <c r="D4" s="791"/>
    </row>
    <row r="5" spans="1:7">
      <c r="B5" s="329"/>
      <c r="C5" s="329"/>
      <c r="D5" s="329"/>
    </row>
    <row r="6" spans="1:7" ht="57" customHeight="1">
      <c r="A6" s="665" t="s">
        <v>124</v>
      </c>
      <c r="B6" s="793"/>
      <c r="C6" s="793"/>
      <c r="D6" s="793"/>
      <c r="G6" s="328" t="s">
        <v>308</v>
      </c>
    </row>
    <row r="7" spans="1:7" ht="15.75">
      <c r="A7" s="330"/>
    </row>
    <row r="8" spans="1:7" ht="81" customHeight="1">
      <c r="A8" s="794" t="s">
        <v>241</v>
      </c>
      <c r="B8" s="794"/>
      <c r="C8" s="794"/>
      <c r="D8" s="794"/>
    </row>
    <row r="9" spans="1:7" ht="15.75">
      <c r="A9" s="373"/>
      <c r="B9" s="373"/>
      <c r="C9" s="789" t="s">
        <v>276</v>
      </c>
      <c r="D9" s="789"/>
    </row>
    <row r="10" spans="1:7" ht="15.75">
      <c r="A10" s="790" t="s">
        <v>310</v>
      </c>
      <c r="B10" s="790" t="s">
        <v>311</v>
      </c>
      <c r="C10" s="790"/>
      <c r="D10" s="790"/>
    </row>
    <row r="11" spans="1:7" ht="15.75">
      <c r="A11" s="790"/>
      <c r="B11" s="374" t="s">
        <v>269</v>
      </c>
      <c r="C11" s="374" t="s">
        <v>268</v>
      </c>
      <c r="D11" s="374" t="s">
        <v>282</v>
      </c>
    </row>
    <row r="12" spans="1:7" ht="31.5">
      <c r="A12" s="336" t="s">
        <v>312</v>
      </c>
      <c r="B12" s="375"/>
      <c r="C12" s="375"/>
      <c r="D12" s="375"/>
    </row>
    <row r="13" spans="1:7" ht="31.5">
      <c r="A13" s="376" t="s">
        <v>313</v>
      </c>
      <c r="B13" s="377">
        <v>0</v>
      </c>
      <c r="C13" s="377">
        <v>0</v>
      </c>
      <c r="D13" s="377">
        <v>0</v>
      </c>
    </row>
    <row r="14" spans="1:7" ht="31.5">
      <c r="A14" s="336" t="s">
        <v>314</v>
      </c>
      <c r="B14" s="375">
        <v>0</v>
      </c>
      <c r="C14" s="375">
        <v>0</v>
      </c>
      <c r="D14" s="375">
        <v>0</v>
      </c>
    </row>
    <row r="15" spans="1:7" ht="31.5">
      <c r="A15" s="336" t="s">
        <v>315</v>
      </c>
      <c r="B15" s="375">
        <v>0</v>
      </c>
      <c r="C15" s="375">
        <v>0</v>
      </c>
      <c r="D15" s="375">
        <v>0</v>
      </c>
    </row>
    <row r="16" spans="1:7" ht="31.5">
      <c r="A16" s="376" t="s">
        <v>316</v>
      </c>
      <c r="B16" s="377">
        <v>0</v>
      </c>
      <c r="C16" s="377">
        <v>0</v>
      </c>
      <c r="D16" s="377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honeticPr fontId="43" type="noConversion"/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норматив дох</vt:lpstr>
      <vt:lpstr>коды адм</vt:lpstr>
      <vt:lpstr>доходы</vt:lpstr>
      <vt:lpstr>источники</vt:lpstr>
      <vt:lpstr>ведомств</vt:lpstr>
      <vt:lpstr>функц</vt:lpstr>
      <vt:lpstr>РзПр</vt:lpstr>
      <vt:lpstr>Прог_Непр</vt:lpstr>
      <vt:lpstr>прогр замств</vt:lpstr>
      <vt:lpstr>муниц гарант</vt:lpstr>
      <vt:lpstr>доходы!Заголовки_для_печати</vt:lpstr>
      <vt:lpstr>источники!Заголовки_для_печати</vt:lpstr>
      <vt:lpstr>функц!Заголовки_для_печати</vt:lpstr>
      <vt:lpstr>доходы!Область_печати</vt:lpstr>
      <vt:lpstr>'муниц гарант'!Область_печати</vt:lpstr>
      <vt:lpstr>'норматив дох'!Область_печати</vt:lpstr>
      <vt:lpstr>Прог_Непр!Область_печати</vt:lpstr>
      <vt:lpstr>'прогр замств'!Область_печати</vt:lpstr>
      <vt:lpstr>РзПр!Область_печати</vt:lpstr>
      <vt:lpstr>функц!Область_печати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Leninskii</cp:lastModifiedBy>
  <cp:lastPrinted>2016-12-29T10:24:22Z</cp:lastPrinted>
  <dcterms:created xsi:type="dcterms:W3CDTF">2016-11-18T07:04:30Z</dcterms:created>
  <dcterms:modified xsi:type="dcterms:W3CDTF">2016-12-30T06:15:32Z</dcterms:modified>
</cp:coreProperties>
</file>